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ežný rozpočet" sheetId="1" r:id="rId1"/>
    <sheet name="kapitálový rozpočet" sheetId="2" r:id="rId2"/>
    <sheet name="finančné operácie" sheetId="3" r:id="rId3"/>
  </sheets>
  <definedNames>
    <definedName name="_xlnm.Print_Titles" localSheetId="0">'bežný rozpočet'!$1:$3</definedName>
    <definedName name="_xlnm.Print_Titles" localSheetId="1">'kapitálový rozpočet'!$1:$3</definedName>
  </definedNames>
  <calcPr fullCalcOnLoad="1"/>
</workbook>
</file>

<file path=xl/sharedStrings.xml><?xml version="1.0" encoding="utf-8"?>
<sst xmlns="http://schemas.openxmlformats.org/spreadsheetml/2006/main" count="284" uniqueCount="208">
  <si>
    <t>odd.</t>
  </si>
  <si>
    <t>skupina</t>
  </si>
  <si>
    <t>členenie príjmov a výdavkov</t>
  </si>
  <si>
    <t>trieda</t>
  </si>
  <si>
    <t>01.1.1.6</t>
  </si>
  <si>
    <t>Výdavky verejnej správy</t>
  </si>
  <si>
    <t>v tom:</t>
  </si>
  <si>
    <t>01.1.2</t>
  </si>
  <si>
    <t>04.5.1</t>
  </si>
  <si>
    <t>05.6.0</t>
  </si>
  <si>
    <t>06.6.0</t>
  </si>
  <si>
    <t>08.1.0</t>
  </si>
  <si>
    <t>Staromestská knižnica</t>
  </si>
  <si>
    <t>09.</t>
  </si>
  <si>
    <t>Školstvo</t>
  </si>
  <si>
    <t>10.2.0</t>
  </si>
  <si>
    <t>1. poslanci, miestne zastupiteľstvo</t>
  </si>
  <si>
    <t>2. miestny úrad</t>
  </si>
  <si>
    <t>Finančná a rozpočtová oblasť</t>
  </si>
  <si>
    <t>1. auditorské služby</t>
  </si>
  <si>
    <t>2. poplatky bankám za vedenie účtov</t>
  </si>
  <si>
    <t>4. úhrada daní</t>
  </si>
  <si>
    <t>5. znalecké posudky, geometrické plány</t>
  </si>
  <si>
    <t>01.3.3</t>
  </si>
  <si>
    <t>Matričná činnosť</t>
  </si>
  <si>
    <t>01.6.0</t>
  </si>
  <si>
    <t>Všeobecné výdavky inde neklasifikované</t>
  </si>
  <si>
    <t>02.2.0</t>
  </si>
  <si>
    <t>Civilná ochrana</t>
  </si>
  <si>
    <t>03.2.0</t>
  </si>
  <si>
    <t>Požiarna ochrana</t>
  </si>
  <si>
    <t>03.6.0</t>
  </si>
  <si>
    <t>Služby verejného poriadku</t>
  </si>
  <si>
    <t>04.2.1</t>
  </si>
  <si>
    <t>Veterinárne služby a prevencia</t>
  </si>
  <si>
    <t>Cestná doprava</t>
  </si>
  <si>
    <t>1. výstavba a opravy ciest</t>
  </si>
  <si>
    <t>05.1.0</t>
  </si>
  <si>
    <t>Nakladanie s komunálnym odpadom</t>
  </si>
  <si>
    <t>2. čistenie komunikácií, odvoz odpadu</t>
  </si>
  <si>
    <t>Ochrana životného prostredia</t>
  </si>
  <si>
    <t>06.2.0</t>
  </si>
  <si>
    <t>Rozvoj obcí</t>
  </si>
  <si>
    <t>Bývanie a občianska vybavenosť</t>
  </si>
  <si>
    <t>07.6.0</t>
  </si>
  <si>
    <t>Zdravotníctvo inde neklasifikované</t>
  </si>
  <si>
    <t>Rekreačné a športové služby</t>
  </si>
  <si>
    <t>08.2.0</t>
  </si>
  <si>
    <t>Kultúrne služby</t>
  </si>
  <si>
    <t xml:space="preserve">Školstvo </t>
  </si>
  <si>
    <t>09.5.0</t>
  </si>
  <si>
    <t>Ďalšie vzdelávanie</t>
  </si>
  <si>
    <t>Staroba - zariadenia sociálnych služieb</t>
  </si>
  <si>
    <t>1. Domov dôchodcov</t>
  </si>
  <si>
    <t>10.4.0</t>
  </si>
  <si>
    <t>Rodina a deti</t>
  </si>
  <si>
    <t>10.7.0</t>
  </si>
  <si>
    <t>Sociálna pomoc občanom</t>
  </si>
  <si>
    <t>Daňové príjmy</t>
  </si>
  <si>
    <t>Daň za psa</t>
  </si>
  <si>
    <t>Daň za užívanie verejného priestranstva</t>
  </si>
  <si>
    <t>Správne poplatky</t>
  </si>
  <si>
    <t>Pokuty</t>
  </si>
  <si>
    <t>Postúpené prenájmy - SSDZ</t>
  </si>
  <si>
    <t>Podiel na poplatku za odpad</t>
  </si>
  <si>
    <t>Splátky úrokov od R.B.I</t>
  </si>
  <si>
    <t>Granty a transfery</t>
  </si>
  <si>
    <t>Decentralizačná dotácia na matriku</t>
  </si>
  <si>
    <t>Decentralizačná dotácia na školstvo</t>
  </si>
  <si>
    <t>Decentralizačná dotácia na školský úrad</t>
  </si>
  <si>
    <t>Decentralizačná dotácia na soc. zabezpečenie</t>
  </si>
  <si>
    <t>Decentralizačná dotácia na ŠFRB</t>
  </si>
  <si>
    <t>Daň za predajné automaty a nevýherné hracie prístroje</t>
  </si>
  <si>
    <t>Daň za vjazd do historickej časti mesta</t>
  </si>
  <si>
    <t>Decentralizačná dotácia na stavebný poriadok</t>
  </si>
  <si>
    <t>1. verejná zeleň</t>
  </si>
  <si>
    <t>2. štúdie, územnoplánovacie dokumenty</t>
  </si>
  <si>
    <t>1. verejné detské ihriská</t>
  </si>
  <si>
    <t>1. ďalšie vzdelávanie</t>
  </si>
  <si>
    <t>1. pochovanie zomrelých na trovy obce</t>
  </si>
  <si>
    <t>2. dávky sociálnej pomoci</t>
  </si>
  <si>
    <t>Dotácie pre deti v hmotnej núdzi</t>
  </si>
  <si>
    <t>Príjmy z prenájmu pozemkov</t>
  </si>
  <si>
    <t>2. výsadba, údržba stromov</t>
  </si>
  <si>
    <t>2. rekreačný objekt Duchonka</t>
  </si>
  <si>
    <t>1. Domov pre osamelých rodičov</t>
  </si>
  <si>
    <t>1. rekonštrukcia budovy MÚ</t>
  </si>
  <si>
    <t>2. softvér</t>
  </si>
  <si>
    <t>výsledok</t>
  </si>
  <si>
    <t>1. základné školy</t>
  </si>
  <si>
    <t>2. materské školy</t>
  </si>
  <si>
    <t>3. školské jedálne</t>
  </si>
  <si>
    <t>4. školské kluby</t>
  </si>
  <si>
    <t>5. údržba</t>
  </si>
  <si>
    <t>2. ZOS</t>
  </si>
  <si>
    <t>3. TOS</t>
  </si>
  <si>
    <t>4. Seniorcentrum</t>
  </si>
  <si>
    <t>5. kluby dôchodcov</t>
  </si>
  <si>
    <t>prevod z Fondu rozvoja bývania</t>
  </si>
  <si>
    <t>prevod prostriedkov FNM</t>
  </si>
  <si>
    <t>Príjem znižujúci Fond rozvoja bývania</t>
  </si>
  <si>
    <t>04.5.1.2</t>
  </si>
  <si>
    <t>Výstavba a oprava ciest</t>
  </si>
  <si>
    <t>Bytové hosp.</t>
  </si>
  <si>
    <t>3. spolufinancovanie Mobilparking</t>
  </si>
  <si>
    <t>Detské ihriská</t>
  </si>
  <si>
    <t>1. zber odpadu</t>
  </si>
  <si>
    <t>VEPOS</t>
  </si>
  <si>
    <t>Decentralizačná dotácia na životné prostr.</t>
  </si>
  <si>
    <t>Decentralizačná dotácia na register obyvat.</t>
  </si>
  <si>
    <t>Ekonomické</t>
  </si>
  <si>
    <t xml:space="preserve">Podiel na dani z príjmov FO </t>
  </si>
  <si>
    <t>Nedaňové príjmy</t>
  </si>
  <si>
    <t>Príjmy z pohľadávok zrušenej SaUD</t>
  </si>
  <si>
    <t>Vymožené pohľadávky za obecné domy</t>
  </si>
  <si>
    <t>Podielové domy</t>
  </si>
  <si>
    <t>Prímy za detské jasle</t>
  </si>
  <si>
    <t>Úroky z termínovaných vkladov</t>
  </si>
  <si>
    <t>Vratky za služby</t>
  </si>
  <si>
    <t>Ostatné príjmy</t>
  </si>
  <si>
    <t>2. Staromestská knižnica</t>
  </si>
  <si>
    <t>4. Pisztoryho palác</t>
  </si>
  <si>
    <t xml:space="preserve">3. úroky debetné </t>
  </si>
  <si>
    <t>1. detské jasle</t>
  </si>
  <si>
    <t>Príjmy rozpočtových organizácií</t>
  </si>
  <si>
    <t>Domov dôchodcov</t>
  </si>
  <si>
    <t>Príjmy za rekreačný objekt Duchonka</t>
  </si>
  <si>
    <t>Príjmy za obradné siene</t>
  </si>
  <si>
    <t>Príjmy ZOS</t>
  </si>
  <si>
    <t>Príjmy TOS</t>
  </si>
  <si>
    <t>Príjmy Seniorcentrum</t>
  </si>
  <si>
    <t>Príjmy za Domov pre osamelých rodičov</t>
  </si>
  <si>
    <t>1. správa obecných priestorov</t>
  </si>
  <si>
    <t>1. členské príspevky</t>
  </si>
  <si>
    <t>2. dotácie na sociálnu oblasť</t>
  </si>
  <si>
    <t>3. dotácie na kultúru</t>
  </si>
  <si>
    <t>4. dotácie na školstvo a šport</t>
  </si>
  <si>
    <t>3. stočné za komunikácie III. a IV. triedy</t>
  </si>
  <si>
    <t>1. riešenie statickej dopravy</t>
  </si>
  <si>
    <t>2. správa a zimná údržba ciest</t>
  </si>
  <si>
    <t>Príjmy z predaja majetku</t>
  </si>
  <si>
    <t>Kreditné úroky z vkladov</t>
  </si>
  <si>
    <t>5. dotácie na životné prostredie</t>
  </si>
  <si>
    <t>6. register obyvateľov</t>
  </si>
  <si>
    <t>3. publikačná činnosť</t>
  </si>
  <si>
    <t>V Ý D A V K Y</t>
  </si>
  <si>
    <t>P R Í J M Y</t>
  </si>
  <si>
    <t>Rozpočet</t>
  </si>
  <si>
    <t>Plnenie</t>
  </si>
  <si>
    <t>%</t>
  </si>
  <si>
    <t xml:space="preserve">Nerozpočtované príjmy </t>
  </si>
  <si>
    <t>Príjmy za materské školy</t>
  </si>
  <si>
    <t xml:space="preserve">Granty </t>
  </si>
  <si>
    <t>x</t>
  </si>
  <si>
    <t>Príjmy za základné školy</t>
  </si>
  <si>
    <t>DJ a MŠ Javorinská - proj. dok. a rekonštr.</t>
  </si>
  <si>
    <t>Dotácia z EÚ - projekt Mobilparking</t>
  </si>
  <si>
    <t>Príjmy z prenájmu bytov a nebyt. priestorov</t>
  </si>
  <si>
    <t>4. Mobilparking</t>
  </si>
  <si>
    <t>5. spracovanie plánu soc. a hosp. rozvoja</t>
  </si>
  <si>
    <t>Prímy za miestne kultúrne centrá</t>
  </si>
  <si>
    <t>6. vrátenie správneho poplatku - CBG</t>
  </si>
  <si>
    <t>6. spolufinancovanie rozvoj. Projektov</t>
  </si>
  <si>
    <t xml:space="preserve">2. služby  </t>
  </si>
  <si>
    <t>3. fond opráv</t>
  </si>
  <si>
    <t>4. opravy domov, bytov a nebyt. priestorov</t>
  </si>
  <si>
    <t>5. prevod vlastníctva bytov a nebyt. priestorov</t>
  </si>
  <si>
    <t>6. ostatné služby</t>
  </si>
  <si>
    <t>7. právne služby, súdne poplatky</t>
  </si>
  <si>
    <t>8. deložácie</t>
  </si>
  <si>
    <t>9. štúdie, posudky</t>
  </si>
  <si>
    <t>10. trhovisko</t>
  </si>
  <si>
    <t>11. verejné záchody</t>
  </si>
  <si>
    <t>12. hospodárska správa VEPOS</t>
  </si>
  <si>
    <t>07.2.4</t>
  </si>
  <si>
    <t>Pracovná zdravotná služba</t>
  </si>
  <si>
    <t>1. Miestne kultúrne centrá</t>
  </si>
  <si>
    <t>5. korunovačná Bratislava</t>
  </si>
  <si>
    <t>6. vianočné osvetlenie, laser</t>
  </si>
  <si>
    <t>7. Eur. Hud. akadémia Bratislava - Schengen</t>
  </si>
  <si>
    <t>3. dávky pre deti v hmotnej núdzi</t>
  </si>
  <si>
    <t>4. proj. dokum. - komunikácie</t>
  </si>
  <si>
    <t>3. interiérové vybavenie</t>
  </si>
  <si>
    <t>4. telekomunikačná technika</t>
  </si>
  <si>
    <t>5. prevádzkové stroje</t>
  </si>
  <si>
    <t>2. rekonštrukcia komunikácíí</t>
  </si>
  <si>
    <t>1. sanácia svahu - Šulekova</t>
  </si>
  <si>
    <t>1. proj. dokum. a výstavba ubytovne</t>
  </si>
  <si>
    <t>2. odstránenie čiernych stavieb</t>
  </si>
  <si>
    <t>3. rekonštr. Garsoniek - Grosslingová</t>
  </si>
  <si>
    <t>1. Staromestská knižnica</t>
  </si>
  <si>
    <t xml:space="preserve">2. MKC Školská </t>
  </si>
  <si>
    <t xml:space="preserve">3. MKC Gaštanová </t>
  </si>
  <si>
    <t>4. obradná sieň</t>
  </si>
  <si>
    <t>5. revitalizácia Pisztoryho paláca</t>
  </si>
  <si>
    <t xml:space="preserve">1. stroje pre školské jedálne </t>
  </si>
  <si>
    <t>2. rekonštrukcie ZŠ a MŠ</t>
  </si>
  <si>
    <t>3. ZŠ Mudroňova - vrátenie vlož. Investícií</t>
  </si>
  <si>
    <t xml:space="preserve">1. Domov dôchodcov </t>
  </si>
  <si>
    <t>2. ZOS - interiérové vybavenie</t>
  </si>
  <si>
    <t>3. rekonštrukcia klubu dôchodcov</t>
  </si>
  <si>
    <t>4. proj. dokum. a výstavba ZSS</t>
  </si>
  <si>
    <t>predaj SNP Invest</t>
  </si>
  <si>
    <t>prevod príjmov z roku 2007 - Domov dôch.</t>
  </si>
  <si>
    <t>Príjmy z darov</t>
  </si>
  <si>
    <t>5. Domov dôch. výdavky z darov</t>
  </si>
  <si>
    <t>6. Seniorcentrum Staré Mesto</t>
  </si>
  <si>
    <t>Seniorcentrum Staré Mesto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</si>
</sst>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33">
      <selection activeCell="G157" sqref="G157"/>
    </sheetView>
  </sheetViews>
  <sheetFormatPr defaultColWidth="9.00390625" defaultRowHeight="12.75"/>
  <cols>
    <col min="1" max="1" width="7.875" style="0" customWidth="1"/>
    <col min="2" max="2" width="39.00390625" style="0" customWidth="1"/>
    <col min="3" max="3" width="9.375" style="0" customWidth="1"/>
    <col min="4" max="4" width="8.875" style="0" customWidth="1"/>
    <col min="5" max="5" width="6.375" style="0" customWidth="1"/>
    <col min="6" max="6" width="10.125" style="0" customWidth="1"/>
    <col min="7" max="7" width="8.875" style="0" customWidth="1"/>
    <col min="8" max="8" width="6.125" style="0" customWidth="1"/>
  </cols>
  <sheetData>
    <row r="1" spans="1:8" ht="12.75">
      <c r="A1" s="4" t="s">
        <v>0</v>
      </c>
      <c r="B1" s="4" t="s">
        <v>110</v>
      </c>
      <c r="C1" s="41" t="s">
        <v>145</v>
      </c>
      <c r="D1" s="42"/>
      <c r="E1" s="43"/>
      <c r="F1" s="41" t="s">
        <v>146</v>
      </c>
      <c r="G1" s="44"/>
      <c r="H1" s="45"/>
    </row>
    <row r="2" spans="1:8" ht="12.75">
      <c r="A2" s="5" t="s">
        <v>1</v>
      </c>
      <c r="B2" s="5" t="s">
        <v>2</v>
      </c>
      <c r="C2" s="23"/>
      <c r="D2" s="24"/>
      <c r="E2" s="25"/>
      <c r="F2" s="23"/>
      <c r="G2" s="21"/>
      <c r="H2" s="26"/>
    </row>
    <row r="3" spans="1:8" ht="12.75">
      <c r="A3" s="6" t="s">
        <v>3</v>
      </c>
      <c r="B3" s="6"/>
      <c r="C3" s="7" t="s">
        <v>147</v>
      </c>
      <c r="D3" s="23" t="s">
        <v>148</v>
      </c>
      <c r="E3" s="27" t="s">
        <v>149</v>
      </c>
      <c r="F3" s="27" t="s">
        <v>147</v>
      </c>
      <c r="G3" s="27" t="s">
        <v>148</v>
      </c>
      <c r="H3" s="27" t="s">
        <v>149</v>
      </c>
    </row>
    <row r="4" spans="1:8" ht="12.75">
      <c r="A4" s="8" t="s">
        <v>4</v>
      </c>
      <c r="B4" s="8" t="s">
        <v>5</v>
      </c>
      <c r="C4" s="9">
        <f>SUM(C6,C7)</f>
        <v>99804</v>
      </c>
      <c r="D4" s="9">
        <f>SUM(D6,D7)</f>
        <v>52907</v>
      </c>
      <c r="E4" s="29">
        <f>D4/C4*100</f>
        <v>53.01090136667869</v>
      </c>
      <c r="F4" s="10"/>
      <c r="G4" s="19"/>
      <c r="H4" s="19"/>
    </row>
    <row r="5" spans="1:8" ht="12.75">
      <c r="A5" s="11"/>
      <c r="B5" s="11" t="s">
        <v>6</v>
      </c>
      <c r="C5" s="10"/>
      <c r="D5" s="10"/>
      <c r="E5" s="10"/>
      <c r="F5" s="10"/>
      <c r="G5" s="19"/>
      <c r="H5" s="19"/>
    </row>
    <row r="6" spans="1:8" ht="12.75">
      <c r="A6" s="11"/>
      <c r="B6" s="11" t="s">
        <v>16</v>
      </c>
      <c r="C6" s="10">
        <v>7478</v>
      </c>
      <c r="D6" s="10">
        <v>5097</v>
      </c>
      <c r="E6" s="28">
        <f>D6/C6*100</f>
        <v>68.15993581171436</v>
      </c>
      <c r="F6" s="10"/>
      <c r="G6" s="19"/>
      <c r="H6" s="19"/>
    </row>
    <row r="7" spans="1:8" ht="12.75">
      <c r="A7" s="11"/>
      <c r="B7" s="11" t="s">
        <v>17</v>
      </c>
      <c r="C7" s="10">
        <v>92326</v>
      </c>
      <c r="D7" s="10">
        <v>47810</v>
      </c>
      <c r="E7" s="28">
        <f>D7/C7*100</f>
        <v>51.78389619392154</v>
      </c>
      <c r="F7" s="10"/>
      <c r="G7" s="19"/>
      <c r="H7" s="19"/>
    </row>
    <row r="8" spans="1:8" ht="12.75">
      <c r="A8" s="12" t="s">
        <v>7</v>
      </c>
      <c r="B8" s="8" t="s">
        <v>18</v>
      </c>
      <c r="C8" s="9">
        <f>SUM(C10:C15)</f>
        <v>3235</v>
      </c>
      <c r="D8" s="9">
        <f>SUM(D10:D15)</f>
        <v>2450</v>
      </c>
      <c r="E8" s="29">
        <f>D8/C8*100</f>
        <v>75.73415765069552</v>
      </c>
      <c r="F8" s="9"/>
      <c r="G8" s="19"/>
      <c r="H8" s="19"/>
    </row>
    <row r="9" spans="1:8" ht="12.75">
      <c r="A9" s="11"/>
      <c r="B9" s="11" t="s">
        <v>6</v>
      </c>
      <c r="C9" s="10"/>
      <c r="D9" s="10"/>
      <c r="E9" s="28"/>
      <c r="F9" s="10"/>
      <c r="G9" s="19"/>
      <c r="H9" s="19"/>
    </row>
    <row r="10" spans="1:8" ht="12.75">
      <c r="A10" s="11"/>
      <c r="B10" s="11" t="s">
        <v>19</v>
      </c>
      <c r="C10" s="10">
        <v>150</v>
      </c>
      <c r="D10" s="10">
        <v>130</v>
      </c>
      <c r="E10" s="28">
        <f aca="true" t="shared" si="0" ref="E10:E76">D10/C10*100</f>
        <v>86.66666666666667</v>
      </c>
      <c r="F10" s="10"/>
      <c r="G10" s="19"/>
      <c r="H10" s="19"/>
    </row>
    <row r="11" spans="1:8" ht="12.75">
      <c r="A11" s="11"/>
      <c r="B11" s="11" t="s">
        <v>20</v>
      </c>
      <c r="C11" s="10">
        <v>500</v>
      </c>
      <c r="D11" s="10">
        <v>120</v>
      </c>
      <c r="E11" s="28">
        <f t="shared" si="0"/>
        <v>24</v>
      </c>
      <c r="F11" s="10"/>
      <c r="G11" s="19"/>
      <c r="H11" s="19"/>
    </row>
    <row r="12" spans="1:8" ht="12.75">
      <c r="A12" s="11"/>
      <c r="B12" s="11" t="s">
        <v>122</v>
      </c>
      <c r="C12" s="10">
        <v>500</v>
      </c>
      <c r="D12" s="10">
        <v>0</v>
      </c>
      <c r="E12" s="28">
        <f t="shared" si="0"/>
        <v>0</v>
      </c>
      <c r="F12" s="10"/>
      <c r="G12" s="19"/>
      <c r="H12" s="19"/>
    </row>
    <row r="13" spans="1:8" ht="12.75">
      <c r="A13" s="11"/>
      <c r="B13" s="11" t="s">
        <v>21</v>
      </c>
      <c r="C13" s="10">
        <v>300</v>
      </c>
      <c r="D13" s="10">
        <v>613</v>
      </c>
      <c r="E13" s="28">
        <f t="shared" si="0"/>
        <v>204.33333333333334</v>
      </c>
      <c r="F13" s="10"/>
      <c r="G13" s="19"/>
      <c r="H13" s="19"/>
    </row>
    <row r="14" spans="1:8" ht="12.75">
      <c r="A14" s="11"/>
      <c r="B14" s="11" t="s">
        <v>22</v>
      </c>
      <c r="C14" s="10">
        <v>300</v>
      </c>
      <c r="D14" s="10">
        <v>102</v>
      </c>
      <c r="E14" s="28">
        <f t="shared" si="0"/>
        <v>34</v>
      </c>
      <c r="F14" s="10"/>
      <c r="G14" s="19"/>
      <c r="H14" s="19"/>
    </row>
    <row r="15" spans="1:8" ht="12.75">
      <c r="A15" s="11"/>
      <c r="B15" s="11" t="s">
        <v>161</v>
      </c>
      <c r="C15" s="10">
        <v>1485</v>
      </c>
      <c r="D15" s="10">
        <v>1485</v>
      </c>
      <c r="E15" s="28">
        <f t="shared" si="0"/>
        <v>100</v>
      </c>
      <c r="F15" s="10"/>
      <c r="G15" s="19"/>
      <c r="H15" s="19"/>
    </row>
    <row r="16" spans="1:8" ht="12.75">
      <c r="A16" s="12" t="s">
        <v>23</v>
      </c>
      <c r="B16" s="8" t="s">
        <v>24</v>
      </c>
      <c r="C16" s="9">
        <v>3875</v>
      </c>
      <c r="D16" s="9">
        <v>1986</v>
      </c>
      <c r="E16" s="29">
        <f t="shared" si="0"/>
        <v>51.251612903225805</v>
      </c>
      <c r="F16" s="10"/>
      <c r="G16" s="19"/>
      <c r="H16" s="19"/>
    </row>
    <row r="17" spans="1:8" ht="12.75">
      <c r="A17" s="12" t="s">
        <v>25</v>
      </c>
      <c r="B17" s="8" t="s">
        <v>26</v>
      </c>
      <c r="C17" s="9">
        <f>SUM(C19:C24)</f>
        <v>1910</v>
      </c>
      <c r="D17" s="9">
        <f>SUM(D19:D24)</f>
        <v>1397</v>
      </c>
      <c r="E17" s="29">
        <f t="shared" si="0"/>
        <v>73.1413612565445</v>
      </c>
      <c r="F17" s="10"/>
      <c r="G17" s="19"/>
      <c r="H17" s="19"/>
    </row>
    <row r="18" spans="1:8" ht="12.75">
      <c r="A18" s="11"/>
      <c r="B18" s="11" t="s">
        <v>6</v>
      </c>
      <c r="C18" s="10"/>
      <c r="D18" s="10"/>
      <c r="E18" s="28"/>
      <c r="F18" s="10"/>
      <c r="G18" s="19"/>
      <c r="H18" s="19"/>
    </row>
    <row r="19" spans="1:8" ht="12.75">
      <c r="A19" s="11"/>
      <c r="B19" s="11" t="s">
        <v>133</v>
      </c>
      <c r="C19" s="10">
        <v>300</v>
      </c>
      <c r="D19" s="10">
        <v>267</v>
      </c>
      <c r="E19" s="28">
        <f t="shared" si="0"/>
        <v>89</v>
      </c>
      <c r="F19" s="10"/>
      <c r="G19" s="19"/>
      <c r="H19" s="19"/>
    </row>
    <row r="20" spans="1:8" ht="12.75">
      <c r="A20" s="11"/>
      <c r="B20" s="11" t="s">
        <v>134</v>
      </c>
      <c r="C20" s="10">
        <v>400</v>
      </c>
      <c r="D20" s="10">
        <v>397</v>
      </c>
      <c r="E20" s="28">
        <f t="shared" si="0"/>
        <v>99.25</v>
      </c>
      <c r="F20" s="10"/>
      <c r="G20" s="19"/>
      <c r="H20" s="19"/>
    </row>
    <row r="21" spans="1:8" ht="12.75">
      <c r="A21" s="11"/>
      <c r="B21" s="11" t="s">
        <v>135</v>
      </c>
      <c r="C21" s="10">
        <v>100</v>
      </c>
      <c r="D21" s="10">
        <v>100</v>
      </c>
      <c r="E21" s="28">
        <f t="shared" si="0"/>
        <v>100</v>
      </c>
      <c r="F21" s="10"/>
      <c r="G21" s="19"/>
      <c r="H21" s="19"/>
    </row>
    <row r="22" spans="1:8" ht="12.75">
      <c r="A22" s="11"/>
      <c r="B22" s="11" t="s">
        <v>136</v>
      </c>
      <c r="C22" s="10">
        <v>100</v>
      </c>
      <c r="D22" s="10">
        <v>65</v>
      </c>
      <c r="E22" s="28">
        <f t="shared" si="0"/>
        <v>65</v>
      </c>
      <c r="F22" s="10"/>
      <c r="G22" s="19"/>
      <c r="H22" s="19"/>
    </row>
    <row r="23" spans="1:8" ht="12.75">
      <c r="A23" s="11"/>
      <c r="B23" s="11" t="s">
        <v>142</v>
      </c>
      <c r="C23" s="10">
        <v>100</v>
      </c>
      <c r="D23" s="10">
        <v>100</v>
      </c>
      <c r="E23" s="28">
        <f t="shared" si="0"/>
        <v>100</v>
      </c>
      <c r="F23" s="10"/>
      <c r="G23" s="19"/>
      <c r="H23" s="19"/>
    </row>
    <row r="24" spans="1:8" ht="12.75">
      <c r="A24" s="11"/>
      <c r="B24" s="11" t="s">
        <v>143</v>
      </c>
      <c r="C24" s="10">
        <v>910</v>
      </c>
      <c r="D24" s="10">
        <v>468</v>
      </c>
      <c r="E24" s="28">
        <f t="shared" si="0"/>
        <v>51.42857142857142</v>
      </c>
      <c r="F24" s="10"/>
      <c r="G24" s="19"/>
      <c r="H24" s="19"/>
    </row>
    <row r="25" spans="1:8" ht="12.75">
      <c r="A25" s="12" t="s">
        <v>27</v>
      </c>
      <c r="B25" s="8" t="s">
        <v>28</v>
      </c>
      <c r="C25" s="9">
        <v>1340</v>
      </c>
      <c r="D25" s="9">
        <v>682</v>
      </c>
      <c r="E25" s="29">
        <f t="shared" si="0"/>
        <v>50.8955223880597</v>
      </c>
      <c r="F25" s="10"/>
      <c r="G25" s="19"/>
      <c r="H25" s="19"/>
    </row>
    <row r="26" spans="1:8" ht="12.75">
      <c r="A26" s="12" t="s">
        <v>29</v>
      </c>
      <c r="B26" s="8" t="s">
        <v>30</v>
      </c>
      <c r="C26" s="9">
        <v>450</v>
      </c>
      <c r="D26" s="9">
        <v>161</v>
      </c>
      <c r="E26" s="29">
        <f t="shared" si="0"/>
        <v>35.77777777777777</v>
      </c>
      <c r="F26" s="10"/>
      <c r="G26" s="19"/>
      <c r="H26" s="19"/>
    </row>
    <row r="27" spans="1:8" ht="12.75">
      <c r="A27" s="12" t="s">
        <v>31</v>
      </c>
      <c r="B27" s="8" t="s">
        <v>32</v>
      </c>
      <c r="C27" s="9">
        <v>4913</v>
      </c>
      <c r="D27" s="9">
        <v>3268</v>
      </c>
      <c r="E27" s="29">
        <f t="shared" si="0"/>
        <v>66.51740280887441</v>
      </c>
      <c r="F27" s="10"/>
      <c r="G27" s="19"/>
      <c r="H27" s="19"/>
    </row>
    <row r="28" spans="1:8" ht="12.75">
      <c r="A28" s="12" t="s">
        <v>33</v>
      </c>
      <c r="B28" s="8" t="s">
        <v>34</v>
      </c>
      <c r="C28" s="9">
        <v>700</v>
      </c>
      <c r="D28" s="9">
        <v>396</v>
      </c>
      <c r="E28" s="29">
        <f t="shared" si="0"/>
        <v>56.57142857142857</v>
      </c>
      <c r="F28" s="10"/>
      <c r="G28" s="19"/>
      <c r="H28" s="19"/>
    </row>
    <row r="29" spans="1:8" ht="12.75">
      <c r="A29" s="12" t="s">
        <v>8</v>
      </c>
      <c r="B29" s="8" t="s">
        <v>35</v>
      </c>
      <c r="C29" s="9">
        <f>SUM(C30:C34)</f>
        <v>22120</v>
      </c>
      <c r="D29" s="9">
        <f>SUM(D30:D34)</f>
        <v>16782</v>
      </c>
      <c r="E29" s="29">
        <f t="shared" si="0"/>
        <v>75.86799276672694</v>
      </c>
      <c r="F29" s="10"/>
      <c r="G29" s="19"/>
      <c r="H29" s="19"/>
    </row>
    <row r="30" spans="1:8" ht="12.75">
      <c r="A30" s="13"/>
      <c r="B30" s="11" t="s">
        <v>6</v>
      </c>
      <c r="C30" s="10"/>
      <c r="D30" s="10"/>
      <c r="E30" s="28"/>
      <c r="F30" s="10"/>
      <c r="G30" s="19"/>
      <c r="H30" s="19"/>
    </row>
    <row r="31" spans="1:8" ht="12.75">
      <c r="A31" s="13"/>
      <c r="B31" s="11" t="s">
        <v>36</v>
      </c>
      <c r="C31" s="10">
        <v>6000</v>
      </c>
      <c r="D31" s="10">
        <v>5557</v>
      </c>
      <c r="E31" s="28">
        <f t="shared" si="0"/>
        <v>92.61666666666667</v>
      </c>
      <c r="F31" s="10"/>
      <c r="G31" s="19"/>
      <c r="H31" s="19"/>
    </row>
    <row r="32" spans="1:8" ht="12.75">
      <c r="A32" s="13"/>
      <c r="B32" s="11" t="s">
        <v>139</v>
      </c>
      <c r="C32" s="10">
        <v>10000</v>
      </c>
      <c r="D32" s="10">
        <v>7456</v>
      </c>
      <c r="E32" s="28">
        <f t="shared" si="0"/>
        <v>74.56</v>
      </c>
      <c r="F32" s="10"/>
      <c r="G32" s="19"/>
      <c r="H32" s="19"/>
    </row>
    <row r="33" spans="1:8" ht="12.75">
      <c r="A33" s="13"/>
      <c r="B33" s="11" t="s">
        <v>137</v>
      </c>
      <c r="C33" s="10">
        <v>5400</v>
      </c>
      <c r="D33" s="10">
        <v>3769</v>
      </c>
      <c r="E33" s="28">
        <f t="shared" si="0"/>
        <v>69.7962962962963</v>
      </c>
      <c r="F33" s="10"/>
      <c r="G33" s="19"/>
      <c r="H33" s="19"/>
    </row>
    <row r="34" spans="1:8" ht="12.75">
      <c r="A34" s="13"/>
      <c r="B34" s="11" t="s">
        <v>181</v>
      </c>
      <c r="C34" s="10">
        <v>720</v>
      </c>
      <c r="D34" s="10">
        <v>0</v>
      </c>
      <c r="E34" s="28">
        <f t="shared" si="0"/>
        <v>0</v>
      </c>
      <c r="F34" s="10"/>
      <c r="G34" s="19"/>
      <c r="H34" s="19"/>
    </row>
    <row r="35" spans="1:8" ht="12.75">
      <c r="A35" s="12" t="s">
        <v>37</v>
      </c>
      <c r="B35" s="8" t="s">
        <v>38</v>
      </c>
      <c r="C35" s="9">
        <f>SUM(C37:C38)</f>
        <v>22324</v>
      </c>
      <c r="D35" s="9">
        <f>SUM(D37:D38)</f>
        <v>13334</v>
      </c>
      <c r="E35" s="29">
        <f t="shared" si="0"/>
        <v>59.729439168607776</v>
      </c>
      <c r="F35" s="10"/>
      <c r="G35" s="19"/>
      <c r="H35" s="19"/>
    </row>
    <row r="36" spans="1:8" ht="12.75">
      <c r="A36" s="13"/>
      <c r="B36" s="11" t="s">
        <v>6</v>
      </c>
      <c r="C36" s="10"/>
      <c r="D36" s="10"/>
      <c r="E36" s="28"/>
      <c r="F36" s="10"/>
      <c r="G36" s="19"/>
      <c r="H36" s="19"/>
    </row>
    <row r="37" spans="1:8" ht="12.75">
      <c r="A37" s="13"/>
      <c r="B37" s="11" t="s">
        <v>106</v>
      </c>
      <c r="C37" s="10">
        <v>250</v>
      </c>
      <c r="D37" s="10">
        <v>207</v>
      </c>
      <c r="E37" s="28">
        <f t="shared" si="0"/>
        <v>82.8</v>
      </c>
      <c r="F37" s="10"/>
      <c r="G37" s="19"/>
      <c r="H37" s="19"/>
    </row>
    <row r="38" spans="1:8" ht="12.75">
      <c r="A38" s="13"/>
      <c r="B38" s="11" t="s">
        <v>39</v>
      </c>
      <c r="C38" s="10">
        <v>22074</v>
      </c>
      <c r="D38" s="10">
        <v>13127</v>
      </c>
      <c r="E38" s="28">
        <f t="shared" si="0"/>
        <v>59.46815257769321</v>
      </c>
      <c r="F38" s="10"/>
      <c r="G38" s="19"/>
      <c r="H38" s="19"/>
    </row>
    <row r="39" spans="1:8" ht="12.75">
      <c r="A39" s="12" t="s">
        <v>9</v>
      </c>
      <c r="B39" s="8" t="s">
        <v>40</v>
      </c>
      <c r="C39" s="9">
        <f>SUM(C41:C42)</f>
        <v>15644</v>
      </c>
      <c r="D39" s="9">
        <f>SUM(D41:D42)</f>
        <v>10836</v>
      </c>
      <c r="E39" s="29">
        <f t="shared" si="0"/>
        <v>69.26617233444132</v>
      </c>
      <c r="F39" s="10"/>
      <c r="G39" s="19"/>
      <c r="H39" s="19"/>
    </row>
    <row r="40" spans="1:8" ht="12.75">
      <c r="A40" s="13"/>
      <c r="B40" s="11" t="s">
        <v>6</v>
      </c>
      <c r="C40" s="10"/>
      <c r="D40" s="10"/>
      <c r="E40" s="28"/>
      <c r="F40" s="10"/>
      <c r="G40" s="19"/>
      <c r="H40" s="19"/>
    </row>
    <row r="41" spans="1:8" ht="12.75">
      <c r="A41" s="13"/>
      <c r="B41" s="11" t="s">
        <v>75</v>
      </c>
      <c r="C41" s="10">
        <v>13594</v>
      </c>
      <c r="D41" s="10">
        <v>9033</v>
      </c>
      <c r="E41" s="28">
        <f t="shared" si="0"/>
        <v>66.44843313226424</v>
      </c>
      <c r="F41" s="10"/>
      <c r="G41" s="19"/>
      <c r="H41" s="19"/>
    </row>
    <row r="42" spans="1:8" ht="12.75">
      <c r="A42" s="13"/>
      <c r="B42" s="11" t="s">
        <v>83</v>
      </c>
      <c r="C42" s="10">
        <v>2050</v>
      </c>
      <c r="D42" s="10">
        <v>1803</v>
      </c>
      <c r="E42" s="28">
        <f t="shared" si="0"/>
        <v>87.95121951219512</v>
      </c>
      <c r="F42" s="10"/>
      <c r="G42" s="19"/>
      <c r="H42" s="19"/>
    </row>
    <row r="43" spans="1:8" ht="12.75">
      <c r="A43" s="12" t="s">
        <v>41</v>
      </c>
      <c r="B43" s="8" t="s">
        <v>42</v>
      </c>
      <c r="C43" s="9">
        <f>SUM(C45:C50)</f>
        <v>24750</v>
      </c>
      <c r="D43" s="9">
        <f>SUM(D45:D50)</f>
        <v>13824</v>
      </c>
      <c r="E43" s="29">
        <f t="shared" si="0"/>
        <v>55.85454545454546</v>
      </c>
      <c r="F43" s="10"/>
      <c r="G43" s="19"/>
      <c r="H43" s="19"/>
    </row>
    <row r="44" spans="1:8" ht="12.75">
      <c r="A44" s="13"/>
      <c r="B44" s="11" t="s">
        <v>6</v>
      </c>
      <c r="C44" s="10"/>
      <c r="D44" s="10"/>
      <c r="E44" s="28"/>
      <c r="F44" s="10"/>
      <c r="G44" s="19"/>
      <c r="H44" s="19"/>
    </row>
    <row r="45" spans="1:8" ht="12.75">
      <c r="A45" s="13"/>
      <c r="B45" s="11" t="s">
        <v>138</v>
      </c>
      <c r="C45" s="10">
        <v>500</v>
      </c>
      <c r="D45" s="10">
        <v>0</v>
      </c>
      <c r="E45" s="28">
        <f t="shared" si="0"/>
        <v>0</v>
      </c>
      <c r="F45" s="10"/>
      <c r="G45" s="19"/>
      <c r="H45" s="19"/>
    </row>
    <row r="46" spans="1:8" ht="12.75">
      <c r="A46" s="13"/>
      <c r="B46" s="11" t="s">
        <v>76</v>
      </c>
      <c r="C46" s="10">
        <v>3400</v>
      </c>
      <c r="D46" s="10">
        <v>822</v>
      </c>
      <c r="E46" s="28">
        <f t="shared" si="0"/>
        <v>24.176470588235293</v>
      </c>
      <c r="F46" s="10"/>
      <c r="G46" s="19"/>
      <c r="H46" s="19"/>
    </row>
    <row r="47" spans="1:8" ht="12.75">
      <c r="A47" s="13"/>
      <c r="B47" s="11" t="s">
        <v>104</v>
      </c>
      <c r="C47" s="10">
        <v>950</v>
      </c>
      <c r="D47" s="10">
        <v>642</v>
      </c>
      <c r="E47" s="28">
        <f t="shared" si="0"/>
        <v>67.57894736842105</v>
      </c>
      <c r="F47" s="10"/>
      <c r="G47" s="19"/>
      <c r="H47" s="19"/>
    </row>
    <row r="48" spans="1:8" ht="12.75">
      <c r="A48" s="13"/>
      <c r="B48" s="11" t="s">
        <v>158</v>
      </c>
      <c r="C48" s="10">
        <v>18000</v>
      </c>
      <c r="D48" s="10">
        <v>12200</v>
      </c>
      <c r="E48" s="28">
        <f t="shared" si="0"/>
        <v>67.77777777777779</v>
      </c>
      <c r="F48" s="10"/>
      <c r="G48" s="19"/>
      <c r="H48" s="19"/>
    </row>
    <row r="49" spans="1:8" ht="12.75">
      <c r="A49" s="13"/>
      <c r="B49" s="11" t="s">
        <v>159</v>
      </c>
      <c r="C49" s="10">
        <v>400</v>
      </c>
      <c r="D49" s="10">
        <v>160</v>
      </c>
      <c r="E49" s="28">
        <f t="shared" si="0"/>
        <v>40</v>
      </c>
      <c r="F49" s="10"/>
      <c r="G49" s="19"/>
      <c r="H49" s="19"/>
    </row>
    <row r="50" spans="1:8" ht="12.75">
      <c r="A50" s="13"/>
      <c r="B50" s="11" t="s">
        <v>162</v>
      </c>
      <c r="C50" s="10">
        <v>1500</v>
      </c>
      <c r="D50" s="10">
        <v>0</v>
      </c>
      <c r="E50" s="28">
        <f t="shared" si="0"/>
        <v>0</v>
      </c>
      <c r="F50" s="10"/>
      <c r="G50" s="19"/>
      <c r="H50" s="19"/>
    </row>
    <row r="51" spans="1:8" ht="12.75">
      <c r="A51" s="12" t="s">
        <v>10</v>
      </c>
      <c r="B51" s="8" t="s">
        <v>43</v>
      </c>
      <c r="C51" s="9">
        <f>SUM(C53:C64)</f>
        <v>45525</v>
      </c>
      <c r="D51" s="9">
        <f>SUM(D53:D64)</f>
        <v>25726</v>
      </c>
      <c r="E51" s="29">
        <f t="shared" si="0"/>
        <v>56.50961010433827</v>
      </c>
      <c r="F51" s="9"/>
      <c r="G51" s="19"/>
      <c r="H51" s="19"/>
    </row>
    <row r="52" spans="1:8" ht="12.75">
      <c r="A52" s="13"/>
      <c r="B52" s="11" t="s">
        <v>6</v>
      </c>
      <c r="C52" s="10"/>
      <c r="D52" s="10"/>
      <c r="E52" s="28"/>
      <c r="F52" s="10"/>
      <c r="G52" s="19"/>
      <c r="H52" s="19"/>
    </row>
    <row r="53" spans="1:8" ht="12.75">
      <c r="A53" s="13"/>
      <c r="B53" s="11" t="s">
        <v>132</v>
      </c>
      <c r="C53" s="10">
        <v>1600</v>
      </c>
      <c r="D53" s="10">
        <v>791</v>
      </c>
      <c r="E53" s="28">
        <f t="shared" si="0"/>
        <v>49.4375</v>
      </c>
      <c r="F53" s="10"/>
      <c r="G53" s="19"/>
      <c r="H53" s="19"/>
    </row>
    <row r="54" spans="1:8" ht="12.75">
      <c r="A54" s="13"/>
      <c r="B54" s="11" t="s">
        <v>163</v>
      </c>
      <c r="C54" s="10">
        <v>16200</v>
      </c>
      <c r="D54" s="10">
        <v>8293</v>
      </c>
      <c r="E54" s="28">
        <f t="shared" si="0"/>
        <v>51.19135802469136</v>
      </c>
      <c r="F54" s="10"/>
      <c r="G54" s="19"/>
      <c r="H54" s="19"/>
    </row>
    <row r="55" spans="1:8" ht="12.75">
      <c r="A55" s="13"/>
      <c r="B55" s="11" t="s">
        <v>164</v>
      </c>
      <c r="C55" s="10">
        <v>7800</v>
      </c>
      <c r="D55" s="10">
        <v>3484</v>
      </c>
      <c r="E55" s="28">
        <f t="shared" si="0"/>
        <v>44.666666666666664</v>
      </c>
      <c r="F55" s="10"/>
      <c r="G55" s="19"/>
      <c r="H55" s="19"/>
    </row>
    <row r="56" spans="1:8" ht="12.75">
      <c r="A56" s="13"/>
      <c r="B56" s="11" t="s">
        <v>165</v>
      </c>
      <c r="C56" s="10">
        <v>4250</v>
      </c>
      <c r="D56" s="10">
        <v>1165</v>
      </c>
      <c r="E56" s="28">
        <f t="shared" si="0"/>
        <v>27.41176470588235</v>
      </c>
      <c r="F56" s="10"/>
      <c r="G56" s="19"/>
      <c r="H56" s="19"/>
    </row>
    <row r="57" spans="1:8" ht="12.75">
      <c r="A57" s="13"/>
      <c r="B57" s="11" t="s">
        <v>166</v>
      </c>
      <c r="C57" s="10">
        <v>450</v>
      </c>
      <c r="D57" s="10">
        <v>103</v>
      </c>
      <c r="E57" s="28">
        <f t="shared" si="0"/>
        <v>22.88888888888889</v>
      </c>
      <c r="F57" s="10"/>
      <c r="G57" s="19"/>
      <c r="H57" s="19"/>
    </row>
    <row r="58" spans="1:8" ht="12.75">
      <c r="A58" s="13"/>
      <c r="B58" s="11" t="s">
        <v>167</v>
      </c>
      <c r="C58" s="10">
        <v>750</v>
      </c>
      <c r="D58" s="10">
        <v>750</v>
      </c>
      <c r="E58" s="28">
        <f t="shared" si="0"/>
        <v>100</v>
      </c>
      <c r="F58" s="10"/>
      <c r="G58" s="19"/>
      <c r="H58" s="19"/>
    </row>
    <row r="59" spans="1:8" ht="12.75">
      <c r="A59" s="13"/>
      <c r="B59" s="11" t="s">
        <v>168</v>
      </c>
      <c r="C59" s="10">
        <v>1200</v>
      </c>
      <c r="D59" s="10">
        <v>554</v>
      </c>
      <c r="E59" s="28">
        <f t="shared" si="0"/>
        <v>46.166666666666664</v>
      </c>
      <c r="F59" s="10"/>
      <c r="G59" s="19"/>
      <c r="H59" s="19"/>
    </row>
    <row r="60" spans="1:8" ht="12.75">
      <c r="A60" s="13"/>
      <c r="B60" s="11" t="s">
        <v>169</v>
      </c>
      <c r="C60" s="10">
        <v>350</v>
      </c>
      <c r="D60" s="10">
        <v>151</v>
      </c>
      <c r="E60" s="28">
        <f t="shared" si="0"/>
        <v>43.142857142857146</v>
      </c>
      <c r="F60" s="10"/>
      <c r="G60" s="19"/>
      <c r="H60" s="19"/>
    </row>
    <row r="61" spans="1:8" ht="12.75">
      <c r="A61" s="13"/>
      <c r="B61" s="11" t="s">
        <v>170</v>
      </c>
      <c r="C61" s="10">
        <v>300</v>
      </c>
      <c r="D61" s="10">
        <v>104</v>
      </c>
      <c r="E61" s="28">
        <f t="shared" si="0"/>
        <v>34.66666666666667</v>
      </c>
      <c r="F61" s="10"/>
      <c r="G61" s="19"/>
      <c r="H61" s="19"/>
    </row>
    <row r="62" spans="1:8" ht="12.75">
      <c r="A62" s="13"/>
      <c r="B62" s="11" t="s">
        <v>171</v>
      </c>
      <c r="C62" s="10">
        <v>450</v>
      </c>
      <c r="D62" s="10">
        <v>440</v>
      </c>
      <c r="E62" s="28">
        <f t="shared" si="0"/>
        <v>97.77777777777777</v>
      </c>
      <c r="F62" s="10"/>
      <c r="G62" s="19"/>
      <c r="H62" s="19"/>
    </row>
    <row r="63" spans="1:8" ht="12.75">
      <c r="A63" s="13"/>
      <c r="B63" s="11" t="s">
        <v>172</v>
      </c>
      <c r="C63" s="10">
        <v>4675</v>
      </c>
      <c r="D63" s="10">
        <v>3538</v>
      </c>
      <c r="E63" s="28">
        <f t="shared" si="0"/>
        <v>75.67914438502675</v>
      </c>
      <c r="F63" s="10"/>
      <c r="G63" s="19"/>
      <c r="H63" s="19"/>
    </row>
    <row r="64" spans="1:8" ht="12.75">
      <c r="A64" s="13"/>
      <c r="B64" s="11" t="s">
        <v>173</v>
      </c>
      <c r="C64" s="10">
        <v>7500</v>
      </c>
      <c r="D64" s="10">
        <v>6353</v>
      </c>
      <c r="E64" s="28">
        <f t="shared" si="0"/>
        <v>84.70666666666666</v>
      </c>
      <c r="F64" s="10"/>
      <c r="G64" s="19"/>
      <c r="H64" s="19"/>
    </row>
    <row r="65" spans="1:8" s="37" customFormat="1" ht="12.75">
      <c r="A65" s="33" t="s">
        <v>174</v>
      </c>
      <c r="B65" s="34" t="s">
        <v>175</v>
      </c>
      <c r="C65" s="35">
        <v>600</v>
      </c>
      <c r="D65" s="35">
        <v>0</v>
      </c>
      <c r="E65" s="36">
        <f t="shared" si="0"/>
        <v>0</v>
      </c>
      <c r="F65" s="35"/>
      <c r="G65" s="34"/>
      <c r="H65" s="34"/>
    </row>
    <row r="66" spans="1:8" ht="12.75">
      <c r="A66" s="12" t="s">
        <v>44</v>
      </c>
      <c r="B66" s="8" t="s">
        <v>45</v>
      </c>
      <c r="C66" s="9">
        <f>SUM(C68)</f>
        <v>7450</v>
      </c>
      <c r="D66" s="9">
        <f>SUM(D68)</f>
        <v>4058</v>
      </c>
      <c r="E66" s="29">
        <f t="shared" si="0"/>
        <v>54.469798657718115</v>
      </c>
      <c r="F66" s="9"/>
      <c r="G66" s="19"/>
      <c r="H66" s="19"/>
    </row>
    <row r="67" spans="1:8" ht="12.75">
      <c r="A67" s="12"/>
      <c r="B67" s="11" t="s">
        <v>6</v>
      </c>
      <c r="C67" s="9"/>
      <c r="D67" s="9"/>
      <c r="E67" s="28"/>
      <c r="F67" s="9"/>
      <c r="G67" s="19"/>
      <c r="H67" s="19"/>
    </row>
    <row r="68" spans="1:8" ht="12.75">
      <c r="A68" s="13"/>
      <c r="B68" s="11" t="s">
        <v>123</v>
      </c>
      <c r="C68" s="10">
        <v>7450</v>
      </c>
      <c r="D68" s="10">
        <v>4058</v>
      </c>
      <c r="E68" s="28">
        <f t="shared" si="0"/>
        <v>54.469798657718115</v>
      </c>
      <c r="F68" s="10"/>
      <c r="G68" s="19"/>
      <c r="H68" s="19"/>
    </row>
    <row r="69" spans="1:8" ht="12.75">
      <c r="A69" s="12" t="s">
        <v>11</v>
      </c>
      <c r="B69" s="8" t="s">
        <v>46</v>
      </c>
      <c r="C69" s="9">
        <f>SUM(C71:C72)</f>
        <v>2124</v>
      </c>
      <c r="D69" s="9">
        <f>SUM(D71:D72)</f>
        <v>1306</v>
      </c>
      <c r="E69" s="29">
        <f t="shared" si="0"/>
        <v>61.48775894538606</v>
      </c>
      <c r="F69" s="9"/>
      <c r="G69" s="19"/>
      <c r="H69" s="19"/>
    </row>
    <row r="70" spans="1:8" ht="12.75">
      <c r="A70" s="13"/>
      <c r="B70" s="11" t="s">
        <v>6</v>
      </c>
      <c r="C70" s="10"/>
      <c r="D70" s="10"/>
      <c r="E70" s="28"/>
      <c r="F70" s="10"/>
      <c r="G70" s="19"/>
      <c r="H70" s="19"/>
    </row>
    <row r="71" spans="1:8" ht="12.75">
      <c r="A71" s="13"/>
      <c r="B71" s="11" t="s">
        <v>77</v>
      </c>
      <c r="C71" s="10">
        <v>2084</v>
      </c>
      <c r="D71" s="10">
        <v>1301</v>
      </c>
      <c r="E71" s="28">
        <f t="shared" si="0"/>
        <v>62.428023032629554</v>
      </c>
      <c r="F71" s="10"/>
      <c r="G71" s="19"/>
      <c r="H71" s="19"/>
    </row>
    <row r="72" spans="1:8" ht="12.75">
      <c r="A72" s="13"/>
      <c r="B72" s="11" t="s">
        <v>84</v>
      </c>
      <c r="C72" s="10">
        <v>40</v>
      </c>
      <c r="D72" s="10">
        <v>5</v>
      </c>
      <c r="E72" s="28">
        <f t="shared" si="0"/>
        <v>12.5</v>
      </c>
      <c r="F72" s="10"/>
      <c r="G72" s="19"/>
      <c r="H72" s="19"/>
    </row>
    <row r="73" spans="1:8" ht="12.75">
      <c r="A73" s="12" t="s">
        <v>47</v>
      </c>
      <c r="B73" s="8" t="s">
        <v>48</v>
      </c>
      <c r="C73" s="9">
        <f>SUM(C75:C81)</f>
        <v>31380</v>
      </c>
      <c r="D73" s="9">
        <f>SUM(D75:D81)</f>
        <v>17961</v>
      </c>
      <c r="E73" s="29">
        <f t="shared" si="0"/>
        <v>57.237093690248564</v>
      </c>
      <c r="F73" s="9"/>
      <c r="G73" s="19"/>
      <c r="H73" s="19"/>
    </row>
    <row r="74" spans="1:8" ht="12.75">
      <c r="A74" s="13"/>
      <c r="B74" s="11" t="s">
        <v>6</v>
      </c>
      <c r="C74" s="10"/>
      <c r="D74" s="10"/>
      <c r="E74" s="28"/>
      <c r="F74" s="10"/>
      <c r="G74" s="19"/>
      <c r="H74" s="19"/>
    </row>
    <row r="75" spans="1:8" ht="12.75">
      <c r="A75" s="13"/>
      <c r="B75" s="11" t="s">
        <v>176</v>
      </c>
      <c r="C75" s="10">
        <v>19500</v>
      </c>
      <c r="D75" s="10">
        <v>11119</v>
      </c>
      <c r="E75" s="28">
        <f t="shared" si="0"/>
        <v>57.02051282051283</v>
      </c>
      <c r="F75" s="10"/>
      <c r="G75" s="19"/>
      <c r="H75" s="19"/>
    </row>
    <row r="76" spans="1:8" ht="12.75">
      <c r="A76" s="13"/>
      <c r="B76" s="11" t="s">
        <v>120</v>
      </c>
      <c r="C76" s="10">
        <v>8700</v>
      </c>
      <c r="D76" s="10">
        <v>6065</v>
      </c>
      <c r="E76" s="28">
        <f t="shared" si="0"/>
        <v>69.71264367816093</v>
      </c>
      <c r="F76" s="10"/>
      <c r="G76" s="19"/>
      <c r="H76" s="19"/>
    </row>
    <row r="77" spans="1:8" ht="12.75">
      <c r="A77" s="13"/>
      <c r="B77" s="11" t="s">
        <v>144</v>
      </c>
      <c r="C77" s="10">
        <v>1400</v>
      </c>
      <c r="D77" s="10">
        <v>0</v>
      </c>
      <c r="E77" s="28">
        <f aca="true" t="shared" si="1" ref="E77:E107">D77/C77*100</f>
        <v>0</v>
      </c>
      <c r="F77" s="10"/>
      <c r="G77" s="19"/>
      <c r="H77" s="19"/>
    </row>
    <row r="78" spans="1:8" ht="12.75">
      <c r="A78" s="13"/>
      <c r="B78" s="11" t="s">
        <v>121</v>
      </c>
      <c r="C78" s="10">
        <v>530</v>
      </c>
      <c r="D78" s="10">
        <v>287</v>
      </c>
      <c r="E78" s="28">
        <f t="shared" si="1"/>
        <v>54.15094339622642</v>
      </c>
      <c r="F78" s="10"/>
      <c r="G78" s="19"/>
      <c r="H78" s="19"/>
    </row>
    <row r="79" spans="1:8" ht="12.75">
      <c r="A79" s="13"/>
      <c r="B79" s="11" t="s">
        <v>177</v>
      </c>
      <c r="C79" s="10">
        <v>100</v>
      </c>
      <c r="D79" s="10">
        <v>100</v>
      </c>
      <c r="E79" s="28">
        <f t="shared" si="1"/>
        <v>100</v>
      </c>
      <c r="F79" s="10"/>
      <c r="G79" s="19"/>
      <c r="H79" s="19"/>
    </row>
    <row r="80" spans="1:8" ht="12.75">
      <c r="A80" s="13"/>
      <c r="B80" s="11" t="s">
        <v>178</v>
      </c>
      <c r="C80" s="10">
        <v>1050</v>
      </c>
      <c r="D80" s="10">
        <v>290</v>
      </c>
      <c r="E80" s="28">
        <f t="shared" si="1"/>
        <v>27.61904761904762</v>
      </c>
      <c r="F80" s="10"/>
      <c r="G80" s="19"/>
      <c r="H80" s="19"/>
    </row>
    <row r="81" spans="1:8" ht="12.75">
      <c r="A81" s="13"/>
      <c r="B81" s="11" t="s">
        <v>179</v>
      </c>
      <c r="C81" s="10">
        <v>100</v>
      </c>
      <c r="D81" s="10">
        <v>100</v>
      </c>
      <c r="E81" s="28">
        <f t="shared" si="1"/>
        <v>100</v>
      </c>
      <c r="F81" s="10"/>
      <c r="G81" s="19"/>
      <c r="H81" s="19"/>
    </row>
    <row r="82" spans="1:8" ht="12.75">
      <c r="A82" s="12" t="s">
        <v>13</v>
      </c>
      <c r="B82" s="8" t="s">
        <v>49</v>
      </c>
      <c r="C82" s="9">
        <f>SUM(C84:C88)</f>
        <v>172000</v>
      </c>
      <c r="D82" s="9">
        <f>SUM(D84:D88)</f>
        <v>90277</v>
      </c>
      <c r="E82" s="29">
        <f t="shared" si="1"/>
        <v>52.48662790697674</v>
      </c>
      <c r="F82" s="9"/>
      <c r="G82" s="19"/>
      <c r="H82" s="19"/>
    </row>
    <row r="83" spans="1:8" ht="12.75">
      <c r="A83" s="12"/>
      <c r="B83" s="11" t="s">
        <v>6</v>
      </c>
      <c r="C83" s="9"/>
      <c r="D83" s="9"/>
      <c r="E83" s="28"/>
      <c r="F83" s="9"/>
      <c r="G83" s="19"/>
      <c r="H83" s="19"/>
    </row>
    <row r="84" spans="1:8" ht="12.75">
      <c r="A84" s="12"/>
      <c r="B84" s="11" t="s">
        <v>89</v>
      </c>
      <c r="C84" s="10">
        <v>93000</v>
      </c>
      <c r="D84" s="10">
        <v>46350</v>
      </c>
      <c r="E84" s="28">
        <f t="shared" si="1"/>
        <v>49.83870967741936</v>
      </c>
      <c r="F84" s="9"/>
      <c r="G84" s="19"/>
      <c r="H84" s="19"/>
    </row>
    <row r="85" spans="1:8" ht="12.75">
      <c r="A85" s="12"/>
      <c r="B85" s="11" t="s">
        <v>90</v>
      </c>
      <c r="C85" s="10">
        <v>44000</v>
      </c>
      <c r="D85" s="10">
        <v>24727</v>
      </c>
      <c r="E85" s="28">
        <f t="shared" si="1"/>
        <v>56.19772727272727</v>
      </c>
      <c r="F85" s="9"/>
      <c r="G85" s="19"/>
      <c r="H85" s="19"/>
    </row>
    <row r="86" spans="1:8" ht="12.75">
      <c r="A86" s="12"/>
      <c r="B86" s="11" t="s">
        <v>91</v>
      </c>
      <c r="C86" s="10">
        <v>22000</v>
      </c>
      <c r="D86" s="10">
        <v>11658</v>
      </c>
      <c r="E86" s="28">
        <f t="shared" si="1"/>
        <v>52.990909090909085</v>
      </c>
      <c r="F86" s="9"/>
      <c r="G86" s="19"/>
      <c r="H86" s="19"/>
    </row>
    <row r="87" spans="1:8" ht="12.75">
      <c r="A87" s="12"/>
      <c r="B87" s="11" t="s">
        <v>92</v>
      </c>
      <c r="C87" s="10">
        <v>11000</v>
      </c>
      <c r="D87" s="10">
        <v>6483</v>
      </c>
      <c r="E87" s="28">
        <f t="shared" si="1"/>
        <v>58.93636363636363</v>
      </c>
      <c r="F87" s="9"/>
      <c r="G87" s="19"/>
      <c r="H87" s="19"/>
    </row>
    <row r="88" spans="1:8" ht="12.75">
      <c r="A88" s="12"/>
      <c r="B88" s="11" t="s">
        <v>93</v>
      </c>
      <c r="C88" s="10">
        <v>2000</v>
      </c>
      <c r="D88" s="10">
        <v>1059</v>
      </c>
      <c r="E88" s="28">
        <f t="shared" si="1"/>
        <v>52.949999999999996</v>
      </c>
      <c r="F88" s="9"/>
      <c r="G88" s="19"/>
      <c r="H88" s="19"/>
    </row>
    <row r="89" spans="1:8" ht="12.75">
      <c r="A89" s="12" t="s">
        <v>50</v>
      </c>
      <c r="B89" s="8" t="s">
        <v>51</v>
      </c>
      <c r="C89" s="9">
        <f>SUM(C91:C91)</f>
        <v>200</v>
      </c>
      <c r="D89" s="9">
        <f>SUM(D91:D91)</f>
        <v>108</v>
      </c>
      <c r="E89" s="29">
        <f t="shared" si="1"/>
        <v>54</v>
      </c>
      <c r="F89" s="9"/>
      <c r="G89" s="19"/>
      <c r="H89" s="19"/>
    </row>
    <row r="90" spans="1:8" ht="12.75">
      <c r="A90" s="12"/>
      <c r="B90" s="11" t="s">
        <v>6</v>
      </c>
      <c r="C90" s="10"/>
      <c r="D90" s="10"/>
      <c r="E90" s="28"/>
      <c r="F90" s="10"/>
      <c r="G90" s="19"/>
      <c r="H90" s="19"/>
    </row>
    <row r="91" spans="1:8" ht="12.75">
      <c r="A91" s="12"/>
      <c r="B91" s="11" t="s">
        <v>78</v>
      </c>
      <c r="C91" s="10">
        <v>200</v>
      </c>
      <c r="D91" s="10">
        <v>108</v>
      </c>
      <c r="E91" s="28">
        <f t="shared" si="1"/>
        <v>54</v>
      </c>
      <c r="F91" s="10"/>
      <c r="G91" s="19"/>
      <c r="H91" s="19"/>
    </row>
    <row r="92" spans="1:8" ht="12.75">
      <c r="A92" s="12" t="s">
        <v>15</v>
      </c>
      <c r="B92" s="8" t="s">
        <v>52</v>
      </c>
      <c r="C92" s="9">
        <f>SUM(C94:C98)</f>
        <v>43785</v>
      </c>
      <c r="D92" s="9">
        <f>SUM(D94:D99)</f>
        <v>24954</v>
      </c>
      <c r="E92" s="29">
        <f t="shared" si="1"/>
        <v>56.99212058924289</v>
      </c>
      <c r="F92" s="9"/>
      <c r="G92" s="19"/>
      <c r="H92" s="19"/>
    </row>
    <row r="93" spans="1:8" ht="12.75">
      <c r="A93" s="13"/>
      <c r="B93" s="11" t="s">
        <v>6</v>
      </c>
      <c r="C93" s="10"/>
      <c r="D93" s="10"/>
      <c r="E93" s="28"/>
      <c r="F93" s="10"/>
      <c r="G93" s="19"/>
      <c r="H93" s="19"/>
    </row>
    <row r="94" spans="1:8" ht="12.75">
      <c r="A94" s="13"/>
      <c r="B94" s="11" t="s">
        <v>53</v>
      </c>
      <c r="C94" s="10">
        <v>18100</v>
      </c>
      <c r="D94" s="10">
        <v>9003</v>
      </c>
      <c r="E94" s="28">
        <f t="shared" si="1"/>
        <v>49.74033149171271</v>
      </c>
      <c r="F94" s="10"/>
      <c r="G94" s="19"/>
      <c r="H94" s="19"/>
    </row>
    <row r="95" spans="1:8" ht="12.75">
      <c r="A95" s="13"/>
      <c r="B95" s="11" t="s">
        <v>94</v>
      </c>
      <c r="C95" s="10">
        <v>11000</v>
      </c>
      <c r="D95" s="10">
        <v>5838</v>
      </c>
      <c r="E95" s="28">
        <f t="shared" si="1"/>
        <v>53.07272727272727</v>
      </c>
      <c r="F95" s="10"/>
      <c r="G95" s="19"/>
      <c r="H95" s="19"/>
    </row>
    <row r="96" spans="1:8" ht="12.75">
      <c r="A96" s="13"/>
      <c r="B96" s="11" t="s">
        <v>95</v>
      </c>
      <c r="C96" s="10">
        <v>11100</v>
      </c>
      <c r="D96" s="10">
        <v>4755</v>
      </c>
      <c r="E96" s="28">
        <f t="shared" si="1"/>
        <v>42.83783783783784</v>
      </c>
      <c r="F96" s="10"/>
      <c r="G96" s="19"/>
      <c r="H96" s="19"/>
    </row>
    <row r="97" spans="1:8" ht="12.75">
      <c r="A97" s="13"/>
      <c r="B97" s="11" t="s">
        <v>96</v>
      </c>
      <c r="C97" s="10">
        <v>2280</v>
      </c>
      <c r="D97" s="10">
        <v>1078</v>
      </c>
      <c r="E97" s="28">
        <f t="shared" si="1"/>
        <v>47.280701754385966</v>
      </c>
      <c r="F97" s="10"/>
      <c r="G97" s="19"/>
      <c r="H97" s="19"/>
    </row>
    <row r="98" spans="1:8" ht="12.75">
      <c r="A98" s="12"/>
      <c r="B98" s="11" t="s">
        <v>97</v>
      </c>
      <c r="C98" s="10">
        <v>1305</v>
      </c>
      <c r="D98" s="10">
        <v>609</v>
      </c>
      <c r="E98" s="28">
        <f t="shared" si="1"/>
        <v>46.666666666666664</v>
      </c>
      <c r="F98" s="10"/>
      <c r="G98" s="19"/>
      <c r="H98" s="19"/>
    </row>
    <row r="99" spans="1:8" ht="12.75">
      <c r="A99" s="12"/>
      <c r="B99" s="11" t="s">
        <v>206</v>
      </c>
      <c r="C99" s="31" t="s">
        <v>153</v>
      </c>
      <c r="D99" s="31">
        <v>3671</v>
      </c>
      <c r="E99" s="32" t="s">
        <v>153</v>
      </c>
      <c r="F99" s="10"/>
      <c r="G99" s="19"/>
      <c r="H99" s="19"/>
    </row>
    <row r="100" spans="1:8" ht="12.75">
      <c r="A100" s="12" t="s">
        <v>54</v>
      </c>
      <c r="B100" s="8" t="s">
        <v>55</v>
      </c>
      <c r="C100" s="9">
        <f>SUM(C102)</f>
        <v>470</v>
      </c>
      <c r="D100" s="9">
        <f>SUM(D102)</f>
        <v>188</v>
      </c>
      <c r="E100" s="29">
        <f t="shared" si="1"/>
        <v>40</v>
      </c>
      <c r="F100" s="9"/>
      <c r="G100" s="19"/>
      <c r="H100" s="19"/>
    </row>
    <row r="101" spans="1:8" ht="12.75">
      <c r="A101" s="13"/>
      <c r="B101" s="11" t="s">
        <v>6</v>
      </c>
      <c r="C101" s="10"/>
      <c r="D101" s="10"/>
      <c r="E101" s="28"/>
      <c r="F101" s="10"/>
      <c r="G101" s="19"/>
      <c r="H101" s="19"/>
    </row>
    <row r="102" spans="1:8" ht="12.75">
      <c r="A102" s="13"/>
      <c r="B102" s="11" t="s">
        <v>85</v>
      </c>
      <c r="C102" s="10">
        <v>470</v>
      </c>
      <c r="D102" s="10">
        <v>188</v>
      </c>
      <c r="E102" s="28">
        <f t="shared" si="1"/>
        <v>40</v>
      </c>
      <c r="F102" s="10"/>
      <c r="G102" s="19"/>
      <c r="H102" s="19"/>
    </row>
    <row r="103" spans="1:8" ht="12.75">
      <c r="A103" s="12" t="s">
        <v>56</v>
      </c>
      <c r="B103" s="8" t="s">
        <v>57</v>
      </c>
      <c r="C103" s="9">
        <f>SUM(C105:C107)</f>
        <v>1500</v>
      </c>
      <c r="D103" s="9">
        <f>SUM(D105:D107)</f>
        <v>658</v>
      </c>
      <c r="E103" s="29">
        <f t="shared" si="1"/>
        <v>43.86666666666667</v>
      </c>
      <c r="F103" s="9"/>
      <c r="G103" s="19"/>
      <c r="H103" s="19"/>
    </row>
    <row r="104" spans="1:8" ht="12.75">
      <c r="A104" s="13"/>
      <c r="B104" s="11" t="s">
        <v>6</v>
      </c>
      <c r="C104" s="10"/>
      <c r="D104" s="10"/>
      <c r="E104" s="28"/>
      <c r="F104" s="10"/>
      <c r="G104" s="19"/>
      <c r="H104" s="19"/>
    </row>
    <row r="105" spans="1:8" ht="12.75">
      <c r="A105" s="13"/>
      <c r="B105" s="11" t="s">
        <v>79</v>
      </c>
      <c r="C105" s="10">
        <v>100</v>
      </c>
      <c r="D105" s="10">
        <v>82</v>
      </c>
      <c r="E105" s="28">
        <f t="shared" si="1"/>
        <v>82</v>
      </c>
      <c r="F105" s="10"/>
      <c r="G105" s="19"/>
      <c r="H105" s="19"/>
    </row>
    <row r="106" spans="1:8" ht="12.75">
      <c r="A106" s="13"/>
      <c r="B106" s="11" t="s">
        <v>80</v>
      </c>
      <c r="C106" s="10">
        <v>1150</v>
      </c>
      <c r="D106" s="10">
        <v>500</v>
      </c>
      <c r="E106" s="28">
        <f t="shared" si="1"/>
        <v>43.47826086956522</v>
      </c>
      <c r="F106" s="10"/>
      <c r="G106" s="19"/>
      <c r="H106" s="19"/>
    </row>
    <row r="107" spans="1:8" ht="12.75">
      <c r="A107" s="13"/>
      <c r="B107" s="11" t="s">
        <v>180</v>
      </c>
      <c r="C107" s="10">
        <v>250</v>
      </c>
      <c r="D107" s="10">
        <v>76</v>
      </c>
      <c r="E107" s="28">
        <f t="shared" si="1"/>
        <v>30.4</v>
      </c>
      <c r="F107" s="10"/>
      <c r="G107" s="19"/>
      <c r="H107" s="19"/>
    </row>
    <row r="108" spans="1:8" ht="12.75">
      <c r="A108" s="13"/>
      <c r="B108" s="8" t="s">
        <v>58</v>
      </c>
      <c r="C108" s="10"/>
      <c r="D108" s="10"/>
      <c r="E108" s="10"/>
      <c r="F108" s="9">
        <f>SUM(F109:F113)</f>
        <v>254734</v>
      </c>
      <c r="G108" s="9">
        <f>SUM(G109:G113)</f>
        <v>155921</v>
      </c>
      <c r="H108" s="29">
        <f aca="true" t="shared" si="2" ref="H108:H158">G108/F108*100</f>
        <v>61.20933993891667</v>
      </c>
    </row>
    <row r="109" spans="1:8" ht="12.75">
      <c r="A109" s="13"/>
      <c r="B109" s="11" t="s">
        <v>111</v>
      </c>
      <c r="C109" s="10"/>
      <c r="D109" s="10"/>
      <c r="E109" s="10"/>
      <c r="F109" s="10">
        <v>194750</v>
      </c>
      <c r="G109" s="10">
        <v>112803</v>
      </c>
      <c r="H109" s="28">
        <f t="shared" si="2"/>
        <v>57.92195121951219</v>
      </c>
    </row>
    <row r="110" spans="1:8" ht="12.75">
      <c r="A110" s="13"/>
      <c r="B110" s="11" t="s">
        <v>59</v>
      </c>
      <c r="C110" s="10"/>
      <c r="D110" s="10"/>
      <c r="E110" s="10"/>
      <c r="F110" s="10">
        <v>1300</v>
      </c>
      <c r="G110" s="10">
        <v>1164</v>
      </c>
      <c r="H110" s="28">
        <f t="shared" si="2"/>
        <v>89.53846153846153</v>
      </c>
    </row>
    <row r="111" spans="1:8" ht="12.75">
      <c r="A111" s="13"/>
      <c r="B111" s="11" t="s">
        <v>72</v>
      </c>
      <c r="C111" s="10"/>
      <c r="D111" s="10"/>
      <c r="E111" s="10"/>
      <c r="F111" s="10">
        <v>1500</v>
      </c>
      <c r="G111" s="10">
        <v>276</v>
      </c>
      <c r="H111" s="28">
        <f t="shared" si="2"/>
        <v>18.4</v>
      </c>
    </row>
    <row r="112" spans="1:8" ht="12.75">
      <c r="A112" s="13"/>
      <c r="B112" s="11" t="s">
        <v>73</v>
      </c>
      <c r="C112" s="10"/>
      <c r="D112" s="10"/>
      <c r="E112" s="10"/>
      <c r="F112" s="10">
        <v>6000</v>
      </c>
      <c r="G112" s="10">
        <v>4384</v>
      </c>
      <c r="H112" s="28">
        <f t="shared" si="2"/>
        <v>73.06666666666666</v>
      </c>
    </row>
    <row r="113" spans="1:8" ht="12.75">
      <c r="A113" s="13"/>
      <c r="B113" s="11" t="s">
        <v>60</v>
      </c>
      <c r="C113" s="10"/>
      <c r="D113" s="10"/>
      <c r="E113" s="10"/>
      <c r="F113" s="10">
        <v>51184</v>
      </c>
      <c r="G113" s="10">
        <v>37294</v>
      </c>
      <c r="H113" s="28">
        <f t="shared" si="2"/>
        <v>72.86261331666147</v>
      </c>
    </row>
    <row r="114" spans="1:8" ht="12.75">
      <c r="A114" s="13"/>
      <c r="B114" s="8" t="s">
        <v>112</v>
      </c>
      <c r="C114" s="10"/>
      <c r="D114" s="10"/>
      <c r="E114" s="10"/>
      <c r="F114" s="9">
        <f>SUM(F115:F136)</f>
        <v>112990</v>
      </c>
      <c r="G114" s="9">
        <f>SUM(G115:G136)</f>
        <v>75259</v>
      </c>
      <c r="H114" s="29">
        <f t="shared" si="2"/>
        <v>66.6067793610054</v>
      </c>
    </row>
    <row r="115" spans="1:8" ht="12.75">
      <c r="A115" s="13"/>
      <c r="B115" s="11" t="s">
        <v>82</v>
      </c>
      <c r="C115" s="10"/>
      <c r="D115" s="10"/>
      <c r="E115" s="10"/>
      <c r="F115" s="10">
        <v>4000</v>
      </c>
      <c r="G115" s="10">
        <v>7020</v>
      </c>
      <c r="H115" s="28">
        <f t="shared" si="2"/>
        <v>175.5</v>
      </c>
    </row>
    <row r="116" spans="1:8" ht="12.75">
      <c r="A116" s="13"/>
      <c r="B116" s="11" t="s">
        <v>157</v>
      </c>
      <c r="C116" s="10"/>
      <c r="D116" s="10"/>
      <c r="E116" s="10"/>
      <c r="F116" s="10">
        <v>47000</v>
      </c>
      <c r="G116" s="10">
        <v>32683</v>
      </c>
      <c r="H116" s="28">
        <f t="shared" si="2"/>
        <v>69.53829787234042</v>
      </c>
    </row>
    <row r="117" spans="1:8" ht="12.75">
      <c r="A117" s="13"/>
      <c r="B117" s="11" t="s">
        <v>113</v>
      </c>
      <c r="C117" s="10"/>
      <c r="D117" s="10"/>
      <c r="E117" s="10"/>
      <c r="F117" s="10">
        <v>700</v>
      </c>
      <c r="G117" s="10">
        <v>556</v>
      </c>
      <c r="H117" s="28">
        <f t="shared" si="2"/>
        <v>79.42857142857143</v>
      </c>
    </row>
    <row r="118" spans="1:8" ht="12.75">
      <c r="A118" s="13"/>
      <c r="B118" s="11" t="s">
        <v>114</v>
      </c>
      <c r="C118" s="10"/>
      <c r="D118" s="10"/>
      <c r="E118" s="10"/>
      <c r="F118" s="10">
        <v>700</v>
      </c>
      <c r="G118" s="10">
        <v>545</v>
      </c>
      <c r="H118" s="28">
        <f t="shared" si="2"/>
        <v>77.85714285714286</v>
      </c>
    </row>
    <row r="119" spans="1:8" ht="12.75">
      <c r="A119" s="13"/>
      <c r="B119" s="11" t="s">
        <v>115</v>
      </c>
      <c r="C119" s="10"/>
      <c r="D119" s="10"/>
      <c r="E119" s="10"/>
      <c r="F119" s="10">
        <v>3500</v>
      </c>
      <c r="G119" s="10">
        <v>2256</v>
      </c>
      <c r="H119" s="28">
        <f t="shared" si="2"/>
        <v>64.45714285714286</v>
      </c>
    </row>
    <row r="120" spans="1:8" ht="12.75">
      <c r="A120" s="13"/>
      <c r="B120" s="11" t="s">
        <v>63</v>
      </c>
      <c r="C120" s="10"/>
      <c r="D120" s="10"/>
      <c r="E120" s="10"/>
      <c r="F120" s="10">
        <v>200</v>
      </c>
      <c r="G120" s="10">
        <v>205</v>
      </c>
      <c r="H120" s="28">
        <f t="shared" si="2"/>
        <v>102.49999999999999</v>
      </c>
    </row>
    <row r="121" spans="1:8" ht="12.75">
      <c r="A121" s="13"/>
      <c r="B121" s="11" t="s">
        <v>61</v>
      </c>
      <c r="C121" s="10"/>
      <c r="D121" s="10"/>
      <c r="E121" s="10"/>
      <c r="F121" s="10">
        <v>5500</v>
      </c>
      <c r="G121" s="10">
        <v>5978</v>
      </c>
      <c r="H121" s="28">
        <f t="shared" si="2"/>
        <v>108.69090909090909</v>
      </c>
    </row>
    <row r="122" spans="1:8" ht="12.75">
      <c r="A122" s="13"/>
      <c r="B122" s="11" t="s">
        <v>62</v>
      </c>
      <c r="C122" s="10"/>
      <c r="D122" s="10"/>
      <c r="E122" s="10"/>
      <c r="F122" s="10">
        <v>6000</v>
      </c>
      <c r="G122" s="10">
        <v>3805</v>
      </c>
      <c r="H122" s="28">
        <f t="shared" si="2"/>
        <v>63.416666666666664</v>
      </c>
    </row>
    <row r="123" spans="1:8" ht="12.75">
      <c r="A123" s="13"/>
      <c r="B123" s="11" t="s">
        <v>126</v>
      </c>
      <c r="C123" s="10"/>
      <c r="D123" s="10"/>
      <c r="E123" s="10"/>
      <c r="F123" s="10">
        <v>10</v>
      </c>
      <c r="G123" s="10">
        <v>5</v>
      </c>
      <c r="H123" s="28">
        <f t="shared" si="2"/>
        <v>50</v>
      </c>
    </row>
    <row r="124" spans="1:8" ht="12.75">
      <c r="A124" s="13"/>
      <c r="B124" s="11" t="s">
        <v>127</v>
      </c>
      <c r="C124" s="10"/>
      <c r="D124" s="10"/>
      <c r="E124" s="10"/>
      <c r="F124" s="10">
        <v>650</v>
      </c>
      <c r="G124" s="10">
        <v>463</v>
      </c>
      <c r="H124" s="28">
        <f t="shared" si="2"/>
        <v>71.23076923076923</v>
      </c>
    </row>
    <row r="125" spans="1:8" ht="12.75">
      <c r="A125" s="13"/>
      <c r="B125" s="11" t="s">
        <v>128</v>
      </c>
      <c r="C125" s="10"/>
      <c r="D125" s="10"/>
      <c r="E125" s="10"/>
      <c r="F125" s="10">
        <v>2200</v>
      </c>
      <c r="G125" s="10">
        <v>1040</v>
      </c>
      <c r="H125" s="28">
        <f t="shared" si="2"/>
        <v>47.27272727272727</v>
      </c>
    </row>
    <row r="126" spans="1:8" ht="12.75">
      <c r="A126" s="13"/>
      <c r="B126" s="11" t="s">
        <v>129</v>
      </c>
      <c r="C126" s="10"/>
      <c r="D126" s="10"/>
      <c r="E126" s="10"/>
      <c r="F126" s="10">
        <v>980</v>
      </c>
      <c r="G126" s="10">
        <v>536</v>
      </c>
      <c r="H126" s="28">
        <f t="shared" si="2"/>
        <v>54.69387755102041</v>
      </c>
    </row>
    <row r="127" spans="1:8" ht="12.75">
      <c r="A127" s="13"/>
      <c r="B127" s="11" t="s">
        <v>130</v>
      </c>
      <c r="C127" s="10"/>
      <c r="D127" s="10"/>
      <c r="E127" s="10"/>
      <c r="F127" s="10">
        <v>280</v>
      </c>
      <c r="G127" s="10">
        <v>131</v>
      </c>
      <c r="H127" s="28">
        <f t="shared" si="2"/>
        <v>46.785714285714285</v>
      </c>
    </row>
    <row r="128" spans="1:8" ht="12.75">
      <c r="A128" s="13"/>
      <c r="B128" s="11" t="s">
        <v>131</v>
      </c>
      <c r="C128" s="10"/>
      <c r="D128" s="10"/>
      <c r="E128" s="10"/>
      <c r="F128" s="10">
        <v>200</v>
      </c>
      <c r="G128" s="10">
        <v>117</v>
      </c>
      <c r="H128" s="28">
        <f t="shared" si="2"/>
        <v>58.5</v>
      </c>
    </row>
    <row r="129" spans="1:8" ht="12.75">
      <c r="A129" s="13"/>
      <c r="B129" s="11" t="s">
        <v>116</v>
      </c>
      <c r="C129" s="10"/>
      <c r="D129" s="10"/>
      <c r="E129" s="10"/>
      <c r="F129" s="10">
        <v>3200</v>
      </c>
      <c r="G129" s="10">
        <v>2241</v>
      </c>
      <c r="H129" s="28">
        <f t="shared" si="2"/>
        <v>70.03125</v>
      </c>
    </row>
    <row r="130" spans="1:8" ht="12.75">
      <c r="A130" s="13"/>
      <c r="B130" s="11" t="s">
        <v>160</v>
      </c>
      <c r="C130" s="10"/>
      <c r="D130" s="10"/>
      <c r="E130" s="10"/>
      <c r="F130" s="10">
        <v>3750</v>
      </c>
      <c r="G130" s="10">
        <v>2751</v>
      </c>
      <c r="H130" s="28">
        <f t="shared" si="2"/>
        <v>73.36</v>
      </c>
    </row>
    <row r="131" spans="1:8" ht="12.75">
      <c r="A131" s="13"/>
      <c r="B131" s="11" t="s">
        <v>141</v>
      </c>
      <c r="C131" s="10"/>
      <c r="D131" s="10"/>
      <c r="E131" s="10"/>
      <c r="F131" s="10">
        <v>120</v>
      </c>
      <c r="G131" s="10">
        <v>56</v>
      </c>
      <c r="H131" s="28">
        <f t="shared" si="2"/>
        <v>46.666666666666664</v>
      </c>
    </row>
    <row r="132" spans="1:8" ht="12.75">
      <c r="A132" s="13"/>
      <c r="B132" s="11" t="s">
        <v>65</v>
      </c>
      <c r="C132" s="10"/>
      <c r="D132" s="10"/>
      <c r="E132" s="10"/>
      <c r="F132" s="10">
        <v>1000</v>
      </c>
      <c r="G132" s="10">
        <v>365</v>
      </c>
      <c r="H132" s="28">
        <f t="shared" si="2"/>
        <v>36.5</v>
      </c>
    </row>
    <row r="133" spans="1:8" ht="12.75">
      <c r="A133" s="13"/>
      <c r="B133" s="11" t="s">
        <v>117</v>
      </c>
      <c r="C133" s="10"/>
      <c r="D133" s="10"/>
      <c r="E133" s="10"/>
      <c r="F133" s="10">
        <v>3000</v>
      </c>
      <c r="G133" s="10">
        <v>3017</v>
      </c>
      <c r="H133" s="28">
        <f t="shared" si="2"/>
        <v>100.56666666666668</v>
      </c>
    </row>
    <row r="134" spans="1:8" ht="12.75">
      <c r="A134" s="13"/>
      <c r="B134" s="11" t="s">
        <v>118</v>
      </c>
      <c r="C134" s="10"/>
      <c r="D134" s="10"/>
      <c r="E134" s="10"/>
      <c r="F134" s="10">
        <v>16500</v>
      </c>
      <c r="G134" s="10">
        <v>7580</v>
      </c>
      <c r="H134" s="28">
        <f t="shared" si="2"/>
        <v>45.93939393939394</v>
      </c>
    </row>
    <row r="135" spans="1:8" ht="12.75">
      <c r="A135" s="13"/>
      <c r="B135" s="11" t="s">
        <v>100</v>
      </c>
      <c r="C135" s="10"/>
      <c r="D135" s="10"/>
      <c r="E135" s="10"/>
      <c r="F135" s="10">
        <v>12500</v>
      </c>
      <c r="G135" s="10">
        <v>2923</v>
      </c>
      <c r="H135" s="28">
        <f t="shared" si="2"/>
        <v>23.384</v>
      </c>
    </row>
    <row r="136" spans="1:8" ht="12.75">
      <c r="A136" s="13"/>
      <c r="B136" s="11" t="s">
        <v>119</v>
      </c>
      <c r="C136" s="10"/>
      <c r="D136" s="10"/>
      <c r="E136" s="10"/>
      <c r="F136" s="10">
        <v>1000</v>
      </c>
      <c r="G136" s="10">
        <v>986</v>
      </c>
      <c r="H136" s="28">
        <f t="shared" si="2"/>
        <v>98.6</v>
      </c>
    </row>
    <row r="137" spans="1:8" ht="12.75">
      <c r="A137" s="13"/>
      <c r="B137" s="8" t="s">
        <v>66</v>
      </c>
      <c r="C137" s="10"/>
      <c r="D137" s="10"/>
      <c r="E137" s="10"/>
      <c r="F137" s="9">
        <f>SUM(F138:F148)</f>
        <v>122495</v>
      </c>
      <c r="G137" s="9">
        <f>SUM(G138:G148)</f>
        <v>85012</v>
      </c>
      <c r="H137" s="29">
        <f t="shared" si="2"/>
        <v>69.40038368913018</v>
      </c>
    </row>
    <row r="138" spans="1:8" ht="12.75">
      <c r="A138" s="13"/>
      <c r="B138" s="11" t="s">
        <v>71</v>
      </c>
      <c r="C138" s="10"/>
      <c r="D138" s="10"/>
      <c r="E138" s="10"/>
      <c r="F138" s="10">
        <v>270</v>
      </c>
      <c r="G138" s="10">
        <v>185</v>
      </c>
      <c r="H138" s="28">
        <f t="shared" si="2"/>
        <v>68.51851851851852</v>
      </c>
    </row>
    <row r="139" spans="1:8" ht="12.75">
      <c r="A139" s="13"/>
      <c r="B139" s="11" t="s">
        <v>74</v>
      </c>
      <c r="C139" s="10"/>
      <c r="D139" s="10"/>
      <c r="E139" s="10"/>
      <c r="F139" s="10">
        <v>1145</v>
      </c>
      <c r="G139" s="10">
        <v>523</v>
      </c>
      <c r="H139" s="28">
        <f t="shared" si="2"/>
        <v>45.6768558951965</v>
      </c>
    </row>
    <row r="140" spans="1:8" ht="12.75">
      <c r="A140" s="13"/>
      <c r="B140" s="11" t="s">
        <v>69</v>
      </c>
      <c r="C140" s="10"/>
      <c r="D140" s="10"/>
      <c r="E140" s="10"/>
      <c r="F140" s="10">
        <v>750</v>
      </c>
      <c r="G140" s="10">
        <v>480</v>
      </c>
      <c r="H140" s="28">
        <f t="shared" si="2"/>
        <v>64</v>
      </c>
    </row>
    <row r="141" spans="1:8" ht="12.75">
      <c r="A141" s="13"/>
      <c r="B141" s="11" t="s">
        <v>70</v>
      </c>
      <c r="C141" s="10"/>
      <c r="D141" s="10"/>
      <c r="E141" s="10"/>
      <c r="F141" s="10">
        <v>8600</v>
      </c>
      <c r="G141" s="10">
        <v>9000</v>
      </c>
      <c r="H141" s="28">
        <f t="shared" si="2"/>
        <v>104.65116279069768</v>
      </c>
    </row>
    <row r="142" spans="1:8" ht="12.75">
      <c r="A142" s="13"/>
      <c r="B142" s="11" t="s">
        <v>109</v>
      </c>
      <c r="C142" s="10"/>
      <c r="D142" s="10"/>
      <c r="E142" s="10"/>
      <c r="F142" s="10">
        <v>450</v>
      </c>
      <c r="G142" s="10">
        <v>277</v>
      </c>
      <c r="H142" s="28">
        <f t="shared" si="2"/>
        <v>61.55555555555555</v>
      </c>
    </row>
    <row r="143" spans="1:8" ht="12.75">
      <c r="A143" s="13"/>
      <c r="B143" s="11" t="s">
        <v>108</v>
      </c>
      <c r="C143" s="10"/>
      <c r="D143" s="10"/>
      <c r="E143" s="10"/>
      <c r="F143" s="10">
        <v>30</v>
      </c>
      <c r="G143" s="10">
        <v>0</v>
      </c>
      <c r="H143" s="28">
        <f t="shared" si="2"/>
        <v>0</v>
      </c>
    </row>
    <row r="144" spans="1:8" ht="12.75">
      <c r="A144" s="13"/>
      <c r="B144" s="11" t="s">
        <v>68</v>
      </c>
      <c r="C144" s="10"/>
      <c r="D144" s="10"/>
      <c r="E144" s="10"/>
      <c r="F144" s="10">
        <v>89000</v>
      </c>
      <c r="G144" s="10">
        <v>59044</v>
      </c>
      <c r="H144" s="28">
        <f t="shared" si="2"/>
        <v>66.34157303370787</v>
      </c>
    </row>
    <row r="145" spans="1:8" ht="12.75">
      <c r="A145" s="13"/>
      <c r="B145" s="11" t="s">
        <v>67</v>
      </c>
      <c r="C145" s="10"/>
      <c r="D145" s="10"/>
      <c r="E145" s="10"/>
      <c r="F145" s="10">
        <v>1650</v>
      </c>
      <c r="G145" s="10">
        <v>908</v>
      </c>
      <c r="H145" s="28">
        <f t="shared" si="2"/>
        <v>55.03030303030303</v>
      </c>
    </row>
    <row r="146" spans="1:8" ht="12.75">
      <c r="A146" s="13"/>
      <c r="B146" s="11" t="s">
        <v>81</v>
      </c>
      <c r="C146" s="10"/>
      <c r="D146" s="10"/>
      <c r="E146" s="10"/>
      <c r="F146" s="10">
        <v>250</v>
      </c>
      <c r="G146" s="10">
        <v>76</v>
      </c>
      <c r="H146" s="28">
        <f t="shared" si="2"/>
        <v>30.4</v>
      </c>
    </row>
    <row r="147" spans="1:8" ht="12.75">
      <c r="A147" s="13"/>
      <c r="B147" s="11" t="s">
        <v>64</v>
      </c>
      <c r="C147" s="10"/>
      <c r="D147" s="10"/>
      <c r="E147" s="10"/>
      <c r="F147" s="10">
        <v>2350</v>
      </c>
      <c r="G147" s="10">
        <v>2319</v>
      </c>
      <c r="H147" s="28">
        <f t="shared" si="2"/>
        <v>98.68085106382979</v>
      </c>
    </row>
    <row r="148" spans="1:8" ht="12.75">
      <c r="A148" s="13"/>
      <c r="B148" s="11" t="s">
        <v>156</v>
      </c>
      <c r="C148" s="10"/>
      <c r="D148" s="10"/>
      <c r="E148" s="10"/>
      <c r="F148" s="10">
        <v>18000</v>
      </c>
      <c r="G148" s="10">
        <v>12200</v>
      </c>
      <c r="H148" s="28">
        <f t="shared" si="2"/>
        <v>67.77777777777779</v>
      </c>
    </row>
    <row r="149" spans="1:8" ht="12.75">
      <c r="A149" s="13"/>
      <c r="B149" s="8" t="s">
        <v>124</v>
      </c>
      <c r="C149" s="10"/>
      <c r="D149" s="10"/>
      <c r="E149" s="10"/>
      <c r="F149" s="9">
        <f>SUM(F150:F152)</f>
        <v>15780</v>
      </c>
      <c r="G149" s="9">
        <f>SUM(G150:G153)</f>
        <v>10233</v>
      </c>
      <c r="H149" s="29">
        <f t="shared" si="2"/>
        <v>64.84790874524715</v>
      </c>
    </row>
    <row r="150" spans="1:8" ht="12.75">
      <c r="A150" s="13"/>
      <c r="B150" s="11" t="s">
        <v>107</v>
      </c>
      <c r="C150" s="10"/>
      <c r="D150" s="10"/>
      <c r="E150" s="10"/>
      <c r="F150" s="10">
        <v>10000</v>
      </c>
      <c r="G150" s="10">
        <v>6153</v>
      </c>
      <c r="H150" s="28">
        <f t="shared" si="2"/>
        <v>61.529999999999994</v>
      </c>
    </row>
    <row r="151" spans="1:8" ht="12.75">
      <c r="A151" s="13"/>
      <c r="B151" s="11" t="s">
        <v>125</v>
      </c>
      <c r="C151" s="10"/>
      <c r="D151" s="10"/>
      <c r="E151" s="10"/>
      <c r="F151" s="10">
        <v>5480</v>
      </c>
      <c r="G151" s="10">
        <v>2895</v>
      </c>
      <c r="H151" s="28">
        <f t="shared" si="2"/>
        <v>52.82846715328468</v>
      </c>
    </row>
    <row r="152" spans="1:8" ht="12.75">
      <c r="A152" s="13"/>
      <c r="B152" s="11" t="s">
        <v>12</v>
      </c>
      <c r="C152" s="10"/>
      <c r="D152" s="10"/>
      <c r="E152" s="10"/>
      <c r="F152" s="10">
        <v>300</v>
      </c>
      <c r="G152" s="10">
        <v>244</v>
      </c>
      <c r="H152" s="28">
        <f t="shared" si="2"/>
        <v>81.33333333333333</v>
      </c>
    </row>
    <row r="153" spans="1:8" ht="12.75">
      <c r="A153" s="13"/>
      <c r="B153" s="11" t="s">
        <v>207</v>
      </c>
      <c r="C153" s="10"/>
      <c r="D153" s="10"/>
      <c r="E153" s="10"/>
      <c r="F153" s="31" t="s">
        <v>153</v>
      </c>
      <c r="G153" s="31">
        <v>941</v>
      </c>
      <c r="H153" s="32" t="s">
        <v>153</v>
      </c>
    </row>
    <row r="154" spans="1:8" ht="12.75">
      <c r="A154" s="13"/>
      <c r="B154" s="8" t="s">
        <v>150</v>
      </c>
      <c r="C154" s="9"/>
      <c r="D154" s="9"/>
      <c r="E154" s="9"/>
      <c r="F154" s="20" t="s">
        <v>153</v>
      </c>
      <c r="G154" s="20">
        <f>SUM(G155:G157)</f>
        <v>5693</v>
      </c>
      <c r="H154" s="30" t="s">
        <v>153</v>
      </c>
    </row>
    <row r="155" spans="1:8" ht="12.75">
      <c r="A155" s="13"/>
      <c r="B155" s="11" t="s">
        <v>151</v>
      </c>
      <c r="C155" s="10"/>
      <c r="D155" s="10"/>
      <c r="E155" s="10"/>
      <c r="F155" s="31" t="s">
        <v>153</v>
      </c>
      <c r="G155" s="31">
        <v>2324</v>
      </c>
      <c r="H155" s="32" t="s">
        <v>153</v>
      </c>
    </row>
    <row r="156" spans="1:8" ht="12.75">
      <c r="A156" s="13"/>
      <c r="B156" s="11" t="s">
        <v>154</v>
      </c>
      <c r="C156" s="10"/>
      <c r="D156" s="10"/>
      <c r="E156" s="10"/>
      <c r="F156" s="31" t="s">
        <v>153</v>
      </c>
      <c r="G156" s="31">
        <v>3090</v>
      </c>
      <c r="H156" s="32" t="s">
        <v>153</v>
      </c>
    </row>
    <row r="157" spans="1:8" ht="12.75">
      <c r="A157" s="13"/>
      <c r="B157" s="11" t="s">
        <v>152</v>
      </c>
      <c r="C157" s="10"/>
      <c r="D157" s="10"/>
      <c r="E157" s="10"/>
      <c r="F157" s="31" t="s">
        <v>153</v>
      </c>
      <c r="G157" s="31">
        <v>279</v>
      </c>
      <c r="H157" s="32" t="s">
        <v>153</v>
      </c>
    </row>
    <row r="158" spans="1:8" ht="12.75">
      <c r="A158" s="13"/>
      <c r="B158" s="11"/>
      <c r="C158" s="9">
        <f>SUM(C4,C8,C16,C17,C25,C26,C27,C28,C29,C35,C39,C43,C51,C65,C66,C69,C73,C82,C89,C92,C100,C103)</f>
        <v>506099</v>
      </c>
      <c r="D158" s="9">
        <f>SUM(D4,D8,D16,D17,D25,D26,D27,D28,D29,D35,D39,D43,D51,D65,D66,D69,D73,D82,D89,D92,D100,D103)</f>
        <v>283259</v>
      </c>
      <c r="E158" s="29">
        <f>D158/C158*100</f>
        <v>55.96908905174679</v>
      </c>
      <c r="F158" s="9">
        <f>SUM(F108,F114,F137,F149)</f>
        <v>505999</v>
      </c>
      <c r="G158" s="9">
        <f>SUM(G108,G114,G137,G149,G154)</f>
        <v>332118</v>
      </c>
      <c r="H158" s="29">
        <f t="shared" si="2"/>
        <v>65.63609809505553</v>
      </c>
    </row>
    <row r="159" spans="1:6" ht="12.75">
      <c r="A159" s="14"/>
      <c r="B159" s="1"/>
      <c r="C159" s="2"/>
      <c r="D159" s="2"/>
      <c r="E159" s="2"/>
      <c r="F159" s="1"/>
    </row>
    <row r="160" spans="1:6" ht="12.75">
      <c r="A160" s="14"/>
      <c r="B160" s="8" t="s">
        <v>88</v>
      </c>
      <c r="C160" s="9">
        <f>F158-C158</f>
        <v>-100</v>
      </c>
      <c r="D160" s="9">
        <f>G158-D158</f>
        <v>48859</v>
      </c>
      <c r="E160" s="22"/>
      <c r="F160" s="1"/>
    </row>
    <row r="161" spans="1:6" ht="12.75">
      <c r="A161" s="1"/>
      <c r="B161" s="1"/>
      <c r="C161" s="2"/>
      <c r="D161" s="2"/>
      <c r="E161" s="2"/>
      <c r="F161" s="1"/>
    </row>
    <row r="162" spans="1:6" ht="12.75">
      <c r="A162" s="1"/>
      <c r="B162" s="1"/>
      <c r="C162" s="2"/>
      <c r="D162" s="2"/>
      <c r="E162" s="2"/>
      <c r="F162" s="1"/>
    </row>
    <row r="163" spans="1:6" ht="12.75">
      <c r="A163" s="1"/>
      <c r="B163" s="1"/>
      <c r="C163" s="2"/>
      <c r="D163" s="2"/>
      <c r="E163" s="2"/>
      <c r="F163" s="1"/>
    </row>
    <row r="164" spans="1:6" ht="12.75">
      <c r="A164" s="1"/>
      <c r="B164" s="1"/>
      <c r="C164" s="2"/>
      <c r="D164" s="2"/>
      <c r="E164" s="2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5">
      <c r="A184" s="3"/>
      <c r="B184" s="3"/>
      <c r="C184" s="3"/>
      <c r="D184" s="3"/>
      <c r="E184" s="3"/>
      <c r="F184" s="1"/>
    </row>
    <row r="185" spans="1:6" ht="15">
      <c r="A185" s="3"/>
      <c r="B185" s="3"/>
      <c r="C185" s="3"/>
      <c r="D185" s="3"/>
      <c r="E185" s="3"/>
      <c r="F185" s="1"/>
    </row>
    <row r="186" spans="1:6" ht="15">
      <c r="A186" s="3"/>
      <c r="B186" s="3"/>
      <c r="C186" s="3"/>
      <c r="D186" s="3"/>
      <c r="E186" s="3"/>
      <c r="F186" s="1"/>
    </row>
    <row r="187" spans="1:6" ht="15">
      <c r="A187" s="3"/>
      <c r="B187" s="3"/>
      <c r="C187" s="3"/>
      <c r="D187" s="3"/>
      <c r="E187" s="3"/>
      <c r="F187" s="1"/>
    </row>
    <row r="188" spans="1:6" ht="15">
      <c r="A188" s="3"/>
      <c r="B188" s="3"/>
      <c r="C188" s="3"/>
      <c r="D188" s="3"/>
      <c r="E188" s="3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</sheetData>
  <mergeCells count="2">
    <mergeCell ref="C1:E1"/>
    <mergeCell ref="F1:H1"/>
  </mergeCells>
  <printOptions/>
  <pageMargins left="0.3937007874015748" right="0.3937007874015748" top="1.1811023622047245" bottom="0.29527559055118113" header="0.5118110236220472" footer="0.5118110236220472"/>
  <pageSetup horizontalDpi="600" verticalDpi="600" orientation="portrait" paperSize="9" r:id="rId1"/>
  <headerFooter alignWithMargins="0">
    <oddHeader>&amp;C&amp;"Arial CE,Tučné"&amp;14Bežný rozpočet na rok 2008
&amp;12Plnenie k 15.8.2008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10.00390625" style="0" customWidth="1"/>
    <col min="4" max="4" width="8.875" style="0" customWidth="1"/>
    <col min="5" max="5" width="6.375" style="0" customWidth="1"/>
    <col min="6" max="6" width="10.00390625" style="0" customWidth="1"/>
    <col min="8" max="8" width="5.875" style="0" customWidth="1"/>
  </cols>
  <sheetData>
    <row r="1" spans="1:8" ht="12.75">
      <c r="A1" s="4" t="s">
        <v>0</v>
      </c>
      <c r="B1" s="4" t="s">
        <v>110</v>
      </c>
      <c r="C1" s="41" t="s">
        <v>145</v>
      </c>
      <c r="D1" s="42"/>
      <c r="E1" s="43"/>
      <c r="F1" s="41" t="s">
        <v>146</v>
      </c>
      <c r="G1" s="44"/>
      <c r="H1" s="45"/>
    </row>
    <row r="2" spans="1:8" ht="12.75">
      <c r="A2" s="5" t="s">
        <v>1</v>
      </c>
      <c r="B2" s="5" t="s">
        <v>2</v>
      </c>
      <c r="C2" s="23"/>
      <c r="D2" s="24"/>
      <c r="E2" s="25"/>
      <c r="F2" s="23"/>
      <c r="G2" s="21"/>
      <c r="H2" s="26"/>
    </row>
    <row r="3" spans="1:8" ht="12.75">
      <c r="A3" s="6" t="s">
        <v>3</v>
      </c>
      <c r="B3" s="6"/>
      <c r="C3" s="7" t="s">
        <v>147</v>
      </c>
      <c r="D3" s="23" t="s">
        <v>148</v>
      </c>
      <c r="E3" s="27" t="s">
        <v>149</v>
      </c>
      <c r="F3" s="27" t="s">
        <v>147</v>
      </c>
      <c r="G3" s="27" t="s">
        <v>148</v>
      </c>
      <c r="H3" s="27" t="s">
        <v>149</v>
      </c>
    </row>
    <row r="4" spans="1:8" ht="12.75">
      <c r="A4" s="12" t="s">
        <v>4</v>
      </c>
      <c r="B4" s="15" t="s">
        <v>5</v>
      </c>
      <c r="C4" s="9">
        <f>SUM(C6:C10)</f>
        <v>11850</v>
      </c>
      <c r="D4" s="9">
        <f>SUM(D6:D10)</f>
        <v>8803</v>
      </c>
      <c r="E4" s="29">
        <f>D4/C4*100</f>
        <v>74.28691983122363</v>
      </c>
      <c r="F4" s="10"/>
      <c r="G4" s="10"/>
      <c r="H4" s="10"/>
    </row>
    <row r="5" spans="1:8" ht="12.75">
      <c r="A5" s="13"/>
      <c r="B5" s="16" t="s">
        <v>6</v>
      </c>
      <c r="C5" s="10"/>
      <c r="D5" s="10"/>
      <c r="E5" s="28"/>
      <c r="F5" s="10"/>
      <c r="G5" s="10"/>
      <c r="H5" s="10"/>
    </row>
    <row r="6" spans="1:8" ht="12.75">
      <c r="A6" s="13"/>
      <c r="B6" s="16" t="s">
        <v>86</v>
      </c>
      <c r="C6" s="10">
        <v>9300</v>
      </c>
      <c r="D6" s="10">
        <v>7420</v>
      </c>
      <c r="E6" s="28">
        <f aca="true" t="shared" si="0" ref="E6:E42">D6/C6*100</f>
        <v>79.78494623655914</v>
      </c>
      <c r="F6" s="10"/>
      <c r="G6" s="10"/>
      <c r="H6" s="10"/>
    </row>
    <row r="7" spans="1:8" ht="12.75">
      <c r="A7" s="13"/>
      <c r="B7" s="16" t="s">
        <v>87</v>
      </c>
      <c r="C7" s="10">
        <v>1950</v>
      </c>
      <c r="D7" s="10">
        <v>1350</v>
      </c>
      <c r="E7" s="28">
        <f t="shared" si="0"/>
        <v>69.23076923076923</v>
      </c>
      <c r="F7" s="10"/>
      <c r="G7" s="10"/>
      <c r="H7" s="10"/>
    </row>
    <row r="8" spans="1:8" ht="12.75">
      <c r="A8" s="13"/>
      <c r="B8" s="16" t="s">
        <v>182</v>
      </c>
      <c r="C8" s="10">
        <v>100</v>
      </c>
      <c r="D8" s="10">
        <v>33</v>
      </c>
      <c r="E8" s="28">
        <f t="shared" si="0"/>
        <v>33</v>
      </c>
      <c r="F8" s="10"/>
      <c r="G8" s="10"/>
      <c r="H8" s="10"/>
    </row>
    <row r="9" spans="1:8" ht="12.75">
      <c r="A9" s="13"/>
      <c r="B9" s="16" t="s">
        <v>183</v>
      </c>
      <c r="C9" s="10">
        <v>100</v>
      </c>
      <c r="D9" s="10">
        <v>0</v>
      </c>
      <c r="E9" s="28">
        <f t="shared" si="0"/>
        <v>0</v>
      </c>
      <c r="F9" s="10"/>
      <c r="G9" s="10"/>
      <c r="H9" s="10"/>
    </row>
    <row r="10" spans="1:8" ht="12.75">
      <c r="A10" s="13"/>
      <c r="B10" s="16" t="s">
        <v>184</v>
      </c>
      <c r="C10" s="10">
        <v>400</v>
      </c>
      <c r="D10" s="10">
        <v>0</v>
      </c>
      <c r="E10" s="28">
        <f t="shared" si="0"/>
        <v>0</v>
      </c>
      <c r="F10" s="10"/>
      <c r="G10" s="10"/>
      <c r="H10" s="10"/>
    </row>
    <row r="11" spans="1:8" ht="12.75">
      <c r="A11" s="12" t="s">
        <v>101</v>
      </c>
      <c r="B11" s="17" t="s">
        <v>102</v>
      </c>
      <c r="C11" s="9">
        <f>SUM(C13:C14)</f>
        <v>21128</v>
      </c>
      <c r="D11" s="9">
        <f>SUM(D13:D14)</f>
        <v>680</v>
      </c>
      <c r="E11" s="29">
        <f t="shared" si="0"/>
        <v>3.218477849299508</v>
      </c>
      <c r="F11" s="9"/>
      <c r="G11" s="9"/>
      <c r="H11" s="9"/>
    </row>
    <row r="12" spans="1:8" ht="12.75">
      <c r="A12" s="13"/>
      <c r="B12" s="16" t="s">
        <v>6</v>
      </c>
      <c r="C12" s="10"/>
      <c r="D12" s="10"/>
      <c r="E12" s="28"/>
      <c r="F12" s="10"/>
      <c r="G12" s="10"/>
      <c r="H12" s="10"/>
    </row>
    <row r="13" spans="1:8" ht="12.75">
      <c r="A13" s="13"/>
      <c r="B13" s="16" t="s">
        <v>186</v>
      </c>
      <c r="C13" s="10">
        <v>6028</v>
      </c>
      <c r="D13" s="10">
        <v>7</v>
      </c>
      <c r="E13" s="28">
        <f t="shared" si="0"/>
        <v>0.1161247511612475</v>
      </c>
      <c r="F13" s="10"/>
      <c r="G13" s="10"/>
      <c r="H13" s="10"/>
    </row>
    <row r="14" spans="1:8" ht="12.75">
      <c r="A14" s="13"/>
      <c r="B14" s="16" t="s">
        <v>185</v>
      </c>
      <c r="C14" s="10">
        <v>15100</v>
      </c>
      <c r="D14" s="10">
        <v>673</v>
      </c>
      <c r="E14" s="28">
        <f t="shared" si="0"/>
        <v>4.456953642384106</v>
      </c>
      <c r="F14" s="10"/>
      <c r="G14" s="10"/>
      <c r="H14" s="10"/>
    </row>
    <row r="15" spans="1:8" ht="12.75">
      <c r="A15" s="12" t="s">
        <v>10</v>
      </c>
      <c r="B15" s="17" t="s">
        <v>103</v>
      </c>
      <c r="C15" s="9">
        <f>SUM(C17:C19)</f>
        <v>2980</v>
      </c>
      <c r="D15" s="9">
        <f>SUM(D17:D19)</f>
        <v>0</v>
      </c>
      <c r="E15" s="29">
        <f t="shared" si="0"/>
        <v>0</v>
      </c>
      <c r="F15" s="10"/>
      <c r="G15" s="10"/>
      <c r="H15" s="10"/>
    </row>
    <row r="16" spans="1:8" ht="12.75">
      <c r="A16" s="12"/>
      <c r="B16" s="16" t="s">
        <v>6</v>
      </c>
      <c r="C16" s="9"/>
      <c r="D16" s="9"/>
      <c r="E16" s="28"/>
      <c r="F16" s="10"/>
      <c r="G16" s="10"/>
      <c r="H16" s="10"/>
    </row>
    <row r="17" spans="1:8" ht="12.75">
      <c r="A17" s="12"/>
      <c r="B17" s="16" t="s">
        <v>187</v>
      </c>
      <c r="C17" s="10">
        <v>500</v>
      </c>
      <c r="D17" s="10">
        <v>0</v>
      </c>
      <c r="E17" s="28">
        <f t="shared" si="0"/>
        <v>0</v>
      </c>
      <c r="F17" s="10"/>
      <c r="G17" s="10"/>
      <c r="H17" s="10"/>
    </row>
    <row r="18" spans="1:8" ht="12.75">
      <c r="A18" s="12"/>
      <c r="B18" s="16" t="s">
        <v>188</v>
      </c>
      <c r="C18" s="10">
        <v>2000</v>
      </c>
      <c r="D18" s="10">
        <v>0</v>
      </c>
      <c r="E18" s="28">
        <f t="shared" si="0"/>
        <v>0</v>
      </c>
      <c r="F18" s="10"/>
      <c r="G18" s="10"/>
      <c r="H18" s="10"/>
    </row>
    <row r="19" spans="1:8" ht="12.75">
      <c r="A19" s="12"/>
      <c r="B19" s="16" t="s">
        <v>189</v>
      </c>
      <c r="C19" s="10">
        <v>480</v>
      </c>
      <c r="D19" s="10">
        <v>0</v>
      </c>
      <c r="E19" s="28">
        <f t="shared" si="0"/>
        <v>0</v>
      </c>
      <c r="F19" s="10"/>
      <c r="G19" s="10"/>
      <c r="H19" s="10"/>
    </row>
    <row r="20" spans="1:8" ht="12.75">
      <c r="A20" s="12" t="s">
        <v>44</v>
      </c>
      <c r="B20" s="17" t="s">
        <v>155</v>
      </c>
      <c r="C20" s="9">
        <v>20700</v>
      </c>
      <c r="D20" s="9">
        <v>4916</v>
      </c>
      <c r="E20" s="29">
        <f t="shared" si="0"/>
        <v>23.748792270531403</v>
      </c>
      <c r="F20" s="10"/>
      <c r="G20" s="10"/>
      <c r="H20" s="10"/>
    </row>
    <row r="21" spans="1:8" ht="12.75">
      <c r="A21" s="12" t="s">
        <v>11</v>
      </c>
      <c r="B21" s="17" t="s">
        <v>105</v>
      </c>
      <c r="C21" s="9">
        <v>1000</v>
      </c>
      <c r="D21" s="9">
        <v>0</v>
      </c>
      <c r="E21" s="29">
        <f t="shared" si="0"/>
        <v>0</v>
      </c>
      <c r="F21" s="10"/>
      <c r="G21" s="10"/>
      <c r="H21" s="10"/>
    </row>
    <row r="22" spans="1:8" ht="12.75">
      <c r="A22" s="12" t="s">
        <v>47</v>
      </c>
      <c r="B22" s="17" t="s">
        <v>48</v>
      </c>
      <c r="C22" s="9">
        <f>SUM(C23:C27)</f>
        <v>15680</v>
      </c>
      <c r="D22" s="9">
        <f>SUM(D23:D27)</f>
        <v>251</v>
      </c>
      <c r="E22" s="29">
        <v>0</v>
      </c>
      <c r="F22" s="10"/>
      <c r="G22" s="10"/>
      <c r="H22" s="10"/>
    </row>
    <row r="23" spans="1:8" ht="12.75">
      <c r="A23" s="12"/>
      <c r="B23" s="16" t="s">
        <v>190</v>
      </c>
      <c r="C23" s="10">
        <v>560</v>
      </c>
      <c r="D23" s="38">
        <v>251</v>
      </c>
      <c r="E23" s="39">
        <f>D23/C23*100</f>
        <v>44.82142857142858</v>
      </c>
      <c r="F23" s="10"/>
      <c r="G23" s="10"/>
      <c r="H23" s="10"/>
    </row>
    <row r="24" spans="1:8" ht="12.75">
      <c r="A24" s="12"/>
      <c r="B24" s="16" t="s">
        <v>191</v>
      </c>
      <c r="C24" s="10">
        <v>40</v>
      </c>
      <c r="D24" s="38">
        <v>0</v>
      </c>
      <c r="E24" s="39">
        <f>D24/C24*100</f>
        <v>0</v>
      </c>
      <c r="F24" s="10"/>
      <c r="G24" s="10"/>
      <c r="H24" s="10"/>
    </row>
    <row r="25" spans="1:8" ht="12.75">
      <c r="A25" s="12"/>
      <c r="B25" s="16" t="s">
        <v>192</v>
      </c>
      <c r="C25" s="10">
        <v>40</v>
      </c>
      <c r="D25" s="38">
        <v>0</v>
      </c>
      <c r="E25" s="39">
        <f>D25/C25*100</f>
        <v>0</v>
      </c>
      <c r="F25" s="10"/>
      <c r="G25" s="10"/>
      <c r="H25" s="10"/>
    </row>
    <row r="26" spans="1:8" ht="12.75">
      <c r="A26" s="12"/>
      <c r="B26" s="16" t="s">
        <v>193</v>
      </c>
      <c r="C26" s="10">
        <v>40</v>
      </c>
      <c r="D26" s="38">
        <v>0</v>
      </c>
      <c r="E26" s="39">
        <f>D26/C26*100</f>
        <v>0</v>
      </c>
      <c r="F26" s="10"/>
      <c r="G26" s="10"/>
      <c r="H26" s="10"/>
    </row>
    <row r="27" spans="1:8" ht="12.75">
      <c r="A27" s="12"/>
      <c r="B27" s="16" t="s">
        <v>194</v>
      </c>
      <c r="C27" s="10">
        <v>15000</v>
      </c>
      <c r="D27" s="38">
        <v>0</v>
      </c>
      <c r="E27" s="39">
        <f>D27/C27*100</f>
        <v>0</v>
      </c>
      <c r="F27" s="10"/>
      <c r="G27" s="10"/>
      <c r="H27" s="10"/>
    </row>
    <row r="28" spans="1:8" ht="12.75">
      <c r="A28" s="12" t="s">
        <v>13</v>
      </c>
      <c r="B28" s="17" t="s">
        <v>14</v>
      </c>
      <c r="C28" s="9">
        <f>SUM(C30:C32)</f>
        <v>13750</v>
      </c>
      <c r="D28" s="9">
        <f>SUM(D30:D32)</f>
        <v>1310</v>
      </c>
      <c r="E28" s="29">
        <f t="shared" si="0"/>
        <v>9.527272727272727</v>
      </c>
      <c r="F28" s="10"/>
      <c r="G28" s="10"/>
      <c r="H28" s="10"/>
    </row>
    <row r="29" spans="1:8" ht="12.75">
      <c r="A29" s="13"/>
      <c r="B29" s="16" t="s">
        <v>6</v>
      </c>
      <c r="C29" s="10"/>
      <c r="D29" s="10"/>
      <c r="E29" s="28"/>
      <c r="F29" s="10"/>
      <c r="G29" s="10"/>
      <c r="H29" s="10"/>
    </row>
    <row r="30" spans="1:8" ht="12.75">
      <c r="A30" s="13"/>
      <c r="B30" s="16" t="s">
        <v>195</v>
      </c>
      <c r="C30" s="10">
        <v>700</v>
      </c>
      <c r="D30" s="10">
        <v>136</v>
      </c>
      <c r="E30" s="28">
        <f t="shared" si="0"/>
        <v>19.428571428571427</v>
      </c>
      <c r="F30" s="10"/>
      <c r="G30" s="10"/>
      <c r="H30" s="10"/>
    </row>
    <row r="31" spans="1:8" ht="12.75">
      <c r="A31" s="13"/>
      <c r="B31" s="16" t="s">
        <v>196</v>
      </c>
      <c r="C31" s="10">
        <v>12650</v>
      </c>
      <c r="D31" s="10">
        <v>731</v>
      </c>
      <c r="E31" s="28">
        <f t="shared" si="0"/>
        <v>5.778656126482214</v>
      </c>
      <c r="F31" s="10"/>
      <c r="G31" s="10"/>
      <c r="H31" s="10"/>
    </row>
    <row r="32" spans="1:8" ht="12.75">
      <c r="A32" s="13"/>
      <c r="B32" s="16" t="s">
        <v>197</v>
      </c>
      <c r="C32" s="10">
        <v>400</v>
      </c>
      <c r="D32" s="10">
        <v>443</v>
      </c>
      <c r="E32" s="28">
        <f t="shared" si="0"/>
        <v>110.75</v>
      </c>
      <c r="F32" s="10"/>
      <c r="G32" s="10"/>
      <c r="H32" s="10"/>
    </row>
    <row r="33" spans="1:8" ht="12.75">
      <c r="A33" s="12" t="s">
        <v>15</v>
      </c>
      <c r="B33" s="40" t="s">
        <v>52</v>
      </c>
      <c r="C33" s="9">
        <f>SUM(C35:C39)</f>
        <v>2440</v>
      </c>
      <c r="D33" s="9">
        <f>SUM(D35:D39)</f>
        <v>262</v>
      </c>
      <c r="E33" s="29">
        <f t="shared" si="0"/>
        <v>10.737704918032787</v>
      </c>
      <c r="F33" s="10"/>
      <c r="G33" s="10"/>
      <c r="H33" s="10"/>
    </row>
    <row r="34" spans="1:8" ht="12.75">
      <c r="A34" s="12"/>
      <c r="B34" s="16" t="s">
        <v>6</v>
      </c>
      <c r="C34" s="9"/>
      <c r="D34" s="9"/>
      <c r="E34" s="28"/>
      <c r="F34" s="10"/>
      <c r="G34" s="10"/>
      <c r="H34" s="10"/>
    </row>
    <row r="35" spans="1:8" ht="12.75">
      <c r="A35" s="12"/>
      <c r="B35" s="16" t="s">
        <v>198</v>
      </c>
      <c r="C35" s="10">
        <v>40</v>
      </c>
      <c r="D35" s="10">
        <v>40</v>
      </c>
      <c r="E35" s="28">
        <f t="shared" si="0"/>
        <v>100</v>
      </c>
      <c r="F35" s="10"/>
      <c r="G35" s="10"/>
      <c r="H35" s="10"/>
    </row>
    <row r="36" spans="1:8" ht="12.75">
      <c r="A36" s="12"/>
      <c r="B36" s="16" t="s">
        <v>199</v>
      </c>
      <c r="C36" s="10">
        <v>1000</v>
      </c>
      <c r="D36" s="10">
        <v>0</v>
      </c>
      <c r="E36" s="28">
        <f t="shared" si="0"/>
        <v>0</v>
      </c>
      <c r="F36" s="10"/>
      <c r="G36" s="10"/>
      <c r="H36" s="10"/>
    </row>
    <row r="37" spans="1:8" ht="12.75">
      <c r="A37" s="12"/>
      <c r="B37" s="16" t="s">
        <v>200</v>
      </c>
      <c r="C37" s="10">
        <v>400</v>
      </c>
      <c r="D37" s="10">
        <v>90</v>
      </c>
      <c r="E37" s="28">
        <f t="shared" si="0"/>
        <v>22.5</v>
      </c>
      <c r="F37" s="10"/>
      <c r="G37" s="10"/>
      <c r="H37" s="10"/>
    </row>
    <row r="38" spans="1:8" ht="12.75">
      <c r="A38" s="12"/>
      <c r="B38" s="16" t="s">
        <v>201</v>
      </c>
      <c r="C38" s="10">
        <v>1000</v>
      </c>
      <c r="D38" s="10">
        <v>0</v>
      </c>
      <c r="E38" s="28">
        <f t="shared" si="0"/>
        <v>0</v>
      </c>
      <c r="F38" s="10"/>
      <c r="G38" s="10"/>
      <c r="H38" s="10"/>
    </row>
    <row r="39" spans="1:8" ht="12.75">
      <c r="A39" s="12"/>
      <c r="B39" s="16" t="s">
        <v>205</v>
      </c>
      <c r="C39" s="31" t="s">
        <v>153</v>
      </c>
      <c r="D39" s="31">
        <v>132</v>
      </c>
      <c r="E39" s="32" t="s">
        <v>153</v>
      </c>
      <c r="F39" s="10"/>
      <c r="G39" s="10"/>
      <c r="H39" s="10"/>
    </row>
    <row r="40" spans="1:8" ht="12.75">
      <c r="A40" s="12"/>
      <c r="B40" s="17" t="s">
        <v>140</v>
      </c>
      <c r="C40" s="9"/>
      <c r="D40" s="9"/>
      <c r="E40" s="28"/>
      <c r="F40" s="9">
        <v>44020</v>
      </c>
      <c r="G40" s="9">
        <v>8845</v>
      </c>
      <c r="H40" s="29">
        <f>G40/F40*100</f>
        <v>20.093139482053612</v>
      </c>
    </row>
    <row r="41" spans="1:8" ht="12.75">
      <c r="A41" s="12"/>
      <c r="B41" s="17" t="s">
        <v>204</v>
      </c>
      <c r="C41" s="9"/>
      <c r="D41" s="9"/>
      <c r="E41" s="28"/>
      <c r="F41" s="20" t="s">
        <v>153</v>
      </c>
      <c r="G41" s="20">
        <v>139</v>
      </c>
      <c r="H41" s="30" t="s">
        <v>153</v>
      </c>
    </row>
    <row r="42" spans="1:8" ht="12.75">
      <c r="A42" s="13"/>
      <c r="B42" s="16"/>
      <c r="C42" s="9">
        <f>SUM(C4,C11,C15,C20:C22,C28,C33)</f>
        <v>89528</v>
      </c>
      <c r="D42" s="9">
        <f>SUM(D4,D11,D15,D20:D22,D28,D33)</f>
        <v>16222</v>
      </c>
      <c r="E42" s="29">
        <f t="shared" si="0"/>
        <v>18.119471003484943</v>
      </c>
      <c r="F42" s="9">
        <f>SUM(F40:F40)</f>
        <v>44020</v>
      </c>
      <c r="G42" s="9">
        <f>SUM(G40:G41)</f>
        <v>8984</v>
      </c>
      <c r="H42" s="29">
        <f>G42/F42*100</f>
        <v>20.4089050431622</v>
      </c>
    </row>
    <row r="43" spans="1:6" ht="12.75">
      <c r="A43" s="14"/>
      <c r="B43" s="1"/>
      <c r="C43" s="2"/>
      <c r="D43" s="2"/>
      <c r="E43" s="2"/>
      <c r="F43" s="1"/>
    </row>
    <row r="44" spans="1:6" ht="12.75">
      <c r="A44" s="14"/>
      <c r="B44" s="8" t="s">
        <v>88</v>
      </c>
      <c r="C44" s="9">
        <f>F42-C42</f>
        <v>-45508</v>
      </c>
      <c r="D44" s="9">
        <f>G42-D42</f>
        <v>-7238</v>
      </c>
      <c r="E44" s="22"/>
      <c r="F44" s="1"/>
    </row>
    <row r="45" spans="1:6" ht="12.75">
      <c r="A45" s="1"/>
      <c r="B45" s="1"/>
      <c r="C45" s="2"/>
      <c r="D45" s="2"/>
      <c r="E45" s="2"/>
      <c r="F45" s="1"/>
    </row>
    <row r="46" spans="1:6" ht="12.75">
      <c r="A46" s="1"/>
      <c r="B46" s="1"/>
      <c r="C46" s="2"/>
      <c r="D46" s="2"/>
      <c r="E46" s="2"/>
      <c r="F46" s="1"/>
    </row>
    <row r="47" spans="1:6" ht="12.75">
      <c r="A47" s="1"/>
      <c r="B47" s="1"/>
      <c r="C47" s="2"/>
      <c r="D47" s="2"/>
      <c r="E47" s="2"/>
      <c r="F47" s="1"/>
    </row>
    <row r="48" spans="1:6" ht="12.75">
      <c r="A48" s="1"/>
      <c r="B48" s="1"/>
      <c r="C48" s="2"/>
      <c r="D48" s="2"/>
      <c r="E48" s="2"/>
      <c r="F48" s="1"/>
    </row>
    <row r="49" spans="1:6" ht="12.75">
      <c r="A49" s="1"/>
      <c r="B49" s="1"/>
      <c r="C49" s="2"/>
      <c r="D49" s="2"/>
      <c r="E49" s="2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</sheetData>
  <mergeCells count="2">
    <mergeCell ref="C1:E1"/>
    <mergeCell ref="F1:H1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portrait" paperSize="9" r:id="rId1"/>
  <headerFooter alignWithMargins="0">
    <oddHeader>&amp;C&amp;"Arial CE,Tučné"&amp;14Kapitálový rozpočet na rok 2008
&amp;12Plnenie k 15.8.2008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0" sqref="C20"/>
    </sheetView>
  </sheetViews>
  <sheetFormatPr defaultColWidth="9.00390625" defaultRowHeight="12.75"/>
  <cols>
    <col min="1" max="1" width="7.375" style="0" customWidth="1"/>
    <col min="2" max="2" width="35.125" style="0" customWidth="1"/>
    <col min="3" max="3" width="9.875" style="0" customWidth="1"/>
    <col min="4" max="4" width="9.25390625" style="0" customWidth="1"/>
    <col min="5" max="5" width="5.25390625" style="0" customWidth="1"/>
    <col min="6" max="6" width="11.625" style="0" customWidth="1"/>
    <col min="8" max="8" width="8.00390625" style="0" customWidth="1"/>
  </cols>
  <sheetData>
    <row r="1" spans="1:8" ht="12.75">
      <c r="A1" s="4" t="s">
        <v>0</v>
      </c>
      <c r="B1" s="4" t="s">
        <v>110</v>
      </c>
      <c r="C1" s="41" t="s">
        <v>145</v>
      </c>
      <c r="D1" s="42"/>
      <c r="E1" s="43"/>
      <c r="F1" s="41" t="s">
        <v>146</v>
      </c>
      <c r="G1" s="44"/>
      <c r="H1" s="45"/>
    </row>
    <row r="2" spans="1:8" ht="12.75">
      <c r="A2" s="5" t="s">
        <v>1</v>
      </c>
      <c r="B2" s="5" t="s">
        <v>2</v>
      </c>
      <c r="C2" s="23"/>
      <c r="D2" s="24"/>
      <c r="E2" s="25"/>
      <c r="F2" s="23"/>
      <c r="G2" s="21"/>
      <c r="H2" s="26"/>
    </row>
    <row r="3" spans="1:8" ht="12.75">
      <c r="A3" s="6" t="s">
        <v>3</v>
      </c>
      <c r="B3" s="6"/>
      <c r="C3" s="7" t="s">
        <v>147</v>
      </c>
      <c r="D3" s="23" t="s">
        <v>148</v>
      </c>
      <c r="E3" s="27" t="s">
        <v>149</v>
      </c>
      <c r="F3" s="27" t="s">
        <v>147</v>
      </c>
      <c r="G3" s="27" t="s">
        <v>148</v>
      </c>
      <c r="H3" s="27" t="s">
        <v>149</v>
      </c>
    </row>
    <row r="4" spans="1:8" ht="12.75">
      <c r="A4" s="18"/>
      <c r="B4" s="11" t="s">
        <v>98</v>
      </c>
      <c r="C4" s="10"/>
      <c r="D4" s="10"/>
      <c r="E4" s="10"/>
      <c r="F4" s="10">
        <v>14480</v>
      </c>
      <c r="G4" s="10">
        <v>0</v>
      </c>
      <c r="H4" s="28">
        <f>G4/F4*100</f>
        <v>0</v>
      </c>
    </row>
    <row r="5" spans="1:8" ht="12.75">
      <c r="A5" s="18"/>
      <c r="B5" s="11" t="s">
        <v>202</v>
      </c>
      <c r="C5" s="10"/>
      <c r="D5" s="10"/>
      <c r="E5" s="10"/>
      <c r="F5" s="10">
        <v>25000</v>
      </c>
      <c r="G5" s="10">
        <v>0</v>
      </c>
      <c r="H5" s="28">
        <f>G5/F5*100</f>
        <v>0</v>
      </c>
    </row>
    <row r="6" spans="1:8" ht="12.75">
      <c r="A6" s="18"/>
      <c r="B6" s="11" t="s">
        <v>99</v>
      </c>
      <c r="C6" s="10"/>
      <c r="D6" s="10"/>
      <c r="E6" s="10"/>
      <c r="F6" s="10">
        <v>6028</v>
      </c>
      <c r="G6" s="31">
        <v>6028</v>
      </c>
      <c r="H6" s="28">
        <f>G6/F6*100</f>
        <v>100</v>
      </c>
    </row>
    <row r="7" spans="1:8" ht="12.75">
      <c r="A7" s="18"/>
      <c r="B7" s="11" t="s">
        <v>203</v>
      </c>
      <c r="C7" s="10"/>
      <c r="D7" s="10"/>
      <c r="E7" s="10"/>
      <c r="F7" s="10">
        <v>100</v>
      </c>
      <c r="G7" s="31">
        <v>100</v>
      </c>
      <c r="H7" s="28">
        <f>G7/F7*100</f>
        <v>100</v>
      </c>
    </row>
    <row r="8" spans="1:8" ht="12.75">
      <c r="A8" s="11"/>
      <c r="B8" s="11"/>
      <c r="C8" s="9">
        <f>SUM(C4:C5)</f>
        <v>0</v>
      </c>
      <c r="D8" s="9">
        <v>0</v>
      </c>
      <c r="E8" s="9"/>
      <c r="F8" s="9">
        <f>SUM(F4:F7)</f>
        <v>45608</v>
      </c>
      <c r="G8" s="9">
        <f>SUM(G4:G7)</f>
        <v>6128</v>
      </c>
      <c r="H8" s="28">
        <f>G8/F8*100</f>
        <v>13.436239256270829</v>
      </c>
    </row>
    <row r="11" spans="2:4" ht="12.75">
      <c r="B11" s="8" t="s">
        <v>88</v>
      </c>
      <c r="C11" s="9">
        <f>F8-C8</f>
        <v>45608</v>
      </c>
      <c r="D11" s="9">
        <f>G8-D8</f>
        <v>6128</v>
      </c>
    </row>
  </sheetData>
  <mergeCells count="2">
    <mergeCell ref="C1:E1"/>
    <mergeCell ref="F1:H1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 CE,Tučné"&amp;14Finančné operácie na rok 2008 
&amp;12Plnenie k 15.8.2008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Mu_net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Pc588</dc:creator>
  <cp:keywords/>
  <dc:description/>
  <cp:lastModifiedBy>strejckova</cp:lastModifiedBy>
  <cp:lastPrinted>2008-08-25T08:04:32Z</cp:lastPrinted>
  <dcterms:created xsi:type="dcterms:W3CDTF">2004-11-26T10:32:00Z</dcterms:created>
  <dcterms:modified xsi:type="dcterms:W3CDTF">2008-08-25T08:05:50Z</dcterms:modified>
  <cp:category/>
  <cp:version/>
  <cp:contentType/>
  <cp:contentStatus/>
</cp:coreProperties>
</file>